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5480" windowHeight="7530" activeTab="1"/>
  </bookViews>
  <sheets>
    <sheet name="Титул" sheetId="1" r:id="rId1"/>
    <sheet name="План" sheetId="2" r:id="rId2"/>
  </sheets>
  <definedNames>
    <definedName name="_xlnm.Print_Titles" localSheetId="1">'План'!$8:$8</definedName>
    <definedName name="_xlnm.Print_Area" localSheetId="1">'План'!$A$1:$X$199</definedName>
    <definedName name="_xlnm.Print_Area" localSheetId="0">'Титул'!$A$1:$BA$39</definedName>
  </definedNames>
  <calcPr fullCalcOnLoad="1"/>
</workbook>
</file>

<file path=xl/sharedStrings.xml><?xml version="1.0" encoding="utf-8"?>
<sst xmlns="http://schemas.openxmlformats.org/spreadsheetml/2006/main" count="711" uniqueCount="387">
  <si>
    <t>Донбаська державна машинобудівна академія</t>
  </si>
  <si>
    <t xml:space="preserve">НАВЧАЛЬНИЙ ПЛАН 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</si>
  <si>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</si>
  <si>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</si>
  <si>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</si>
  <si>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</si>
  <si>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</si>
  <si>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</si>
  <si>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</si>
  <si>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</si>
  <si>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</si>
  <si>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</si>
  <si>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</si>
  <si>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</si>
  <si>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</si>
  <si>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С</t>
  </si>
  <si>
    <t>К</t>
  </si>
  <si>
    <t>П</t>
  </si>
  <si>
    <t>Д</t>
  </si>
  <si>
    <t>Теоретичне навчання</t>
  </si>
  <si>
    <t>Практика</t>
  </si>
  <si>
    <t>Канікули</t>
  </si>
  <si>
    <t>1</t>
  </si>
  <si>
    <t>Переддипломна практика</t>
  </si>
  <si>
    <t>лекції</t>
  </si>
  <si>
    <t>1 курс</t>
  </si>
  <si>
    <t>2 курс</t>
  </si>
  <si>
    <t>3 курс</t>
  </si>
  <si>
    <t>4 курс</t>
  </si>
  <si>
    <t>Іноземна мова (за професійним спрямуванням)</t>
  </si>
  <si>
    <t>Українська мова (за професійним спрямуванням)</t>
  </si>
  <si>
    <t>с*</t>
  </si>
  <si>
    <t>Етика та естетика</t>
  </si>
  <si>
    <t>Правознавство</t>
  </si>
  <si>
    <t>Взаємозамінність, стандартизація та технічні вимірювання</t>
  </si>
  <si>
    <t>Гідравліка, гідро- та пневмоприводи</t>
  </si>
  <si>
    <t>Електротехніка, електроніка та мікропроцесорна техніка</t>
  </si>
  <si>
    <t>Нарисна геометрія, інженерна та комп'ютерна графіка</t>
  </si>
  <si>
    <t>Опір матеріалів</t>
  </si>
  <si>
    <t>Теоретична механіка</t>
  </si>
  <si>
    <t>Теорія механізмів та машин</t>
  </si>
  <si>
    <t>Фізика</t>
  </si>
  <si>
    <t>Хімія</t>
  </si>
  <si>
    <t>Теорія різання</t>
  </si>
  <si>
    <t>Історія науки і техніки</t>
  </si>
  <si>
    <t>Основи економічної теорії</t>
  </si>
  <si>
    <t>Кількість годин на тиждень</t>
  </si>
  <si>
    <t xml:space="preserve"> Т</t>
  </si>
  <si>
    <t>Підприємницька діяльність та економіка підприємства</t>
  </si>
  <si>
    <t>Менеджмент та організація виробництва</t>
  </si>
  <si>
    <t>Міністерство освіти і науки України</t>
  </si>
  <si>
    <r>
      <t xml:space="preserve">підготовки: </t>
    </r>
    <r>
      <rPr>
        <b/>
        <sz val="16"/>
        <rFont val="Times New Roman"/>
        <family val="1"/>
      </rPr>
      <t>бакалавра</t>
    </r>
  </si>
  <si>
    <t>Усього</t>
  </si>
  <si>
    <t>Тижні</t>
  </si>
  <si>
    <t>Виробнича (ознайомча)</t>
  </si>
  <si>
    <t>Переддипломна</t>
  </si>
  <si>
    <t>НАЗВА НАВЧАЛЬНОЇ ДИСЦИПЛІНИ</t>
  </si>
  <si>
    <t>екзамени</t>
  </si>
  <si>
    <t>заліки</t>
  </si>
  <si>
    <t>курсові</t>
  </si>
  <si>
    <t>роботи</t>
  </si>
  <si>
    <t>Кількість годин</t>
  </si>
  <si>
    <t>загальний обсяг</t>
  </si>
  <si>
    <t>всього</t>
  </si>
  <si>
    <t>у тому числі:</t>
  </si>
  <si>
    <t>аудиторних</t>
  </si>
  <si>
    <t>лабораторні</t>
  </si>
  <si>
    <t>практичні</t>
  </si>
  <si>
    <t>самостійна робота</t>
  </si>
  <si>
    <t>Назва
 практики</t>
  </si>
  <si>
    <t xml:space="preserve">Виробнича (конструкторсько-технологічна) </t>
  </si>
  <si>
    <t>Політологія</t>
  </si>
  <si>
    <t>1.1.1</t>
  </si>
  <si>
    <t>1.1.2</t>
  </si>
  <si>
    <t>1.1.3</t>
  </si>
  <si>
    <t>1.1.4</t>
  </si>
  <si>
    <t>1.1.5</t>
  </si>
  <si>
    <t>1.1.6</t>
  </si>
  <si>
    <t>1.1.6.1</t>
  </si>
  <si>
    <t>1.1.6.2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</si>
  <si>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</si>
  <si>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</si>
  <si>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</si>
  <si>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</si>
  <si>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</si>
  <si>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</si>
  <si>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</si>
  <si>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</si>
  <si>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</si>
  <si>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</si>
  <si>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</si>
  <si>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</si>
  <si>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</si>
  <si>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1.2.14</t>
  </si>
  <si>
    <t>1.2.15</t>
  </si>
  <si>
    <t>1.2.16</t>
  </si>
  <si>
    <t>1.2.17</t>
  </si>
  <si>
    <t>2.1.1</t>
  </si>
  <si>
    <t>2.1.2</t>
  </si>
  <si>
    <t>2.1.3</t>
  </si>
  <si>
    <t>Кількість кредитів ЄКТС</t>
  </si>
  <si>
    <t>Основи технології машинобудування</t>
  </si>
  <si>
    <t>Релігієзнавство</t>
  </si>
  <si>
    <t>Декан факультету машинобудування</t>
  </si>
  <si>
    <t>______________________</t>
  </si>
  <si>
    <t>1.2.11.1</t>
  </si>
  <si>
    <t>1.2.11.2</t>
  </si>
  <si>
    <t>2 ДИСЦИПЛІНИ ВІЛЬНОГО ВИБОРУ</t>
  </si>
  <si>
    <t>Машини для виробництва будівельних матеріалів</t>
  </si>
  <si>
    <t>Машини непереривного транспорту</t>
  </si>
  <si>
    <t>Спеціальні крани</t>
  </si>
  <si>
    <t>Технологія виробництва підйомно-транспортних машин</t>
  </si>
  <si>
    <t>Т</t>
  </si>
  <si>
    <r>
      <t xml:space="preserve">галузь знань: </t>
    </r>
    <r>
      <rPr>
        <b/>
        <sz val="16"/>
        <rFont val="Times New Roman"/>
        <family val="1"/>
      </rPr>
      <t>13 "Механічна інженерія"</t>
    </r>
  </si>
  <si>
    <t>Вища математика</t>
  </si>
  <si>
    <t>1.2.18</t>
  </si>
  <si>
    <r>
      <t xml:space="preserve">спеціальність: </t>
    </r>
    <r>
      <rPr>
        <b/>
        <sz val="16"/>
        <rFont val="Times New Roman"/>
        <family val="1"/>
      </rPr>
      <t>133 "Галузеве машинобудування"</t>
    </r>
  </si>
  <si>
    <t>1.2.11.3</t>
  </si>
  <si>
    <t>1.2.12.1</t>
  </si>
  <si>
    <t>1.2.12.2</t>
  </si>
  <si>
    <t>Зав. кафедри ПТМ</t>
  </si>
  <si>
    <t>В. Д. Кассов</t>
  </si>
  <si>
    <t>1.2.2.1</t>
  </si>
  <si>
    <t>1.2.2.2</t>
  </si>
  <si>
    <t>1.2.5.1</t>
  </si>
  <si>
    <t>1.2.5.2</t>
  </si>
  <si>
    <t>1.2.5.3</t>
  </si>
  <si>
    <t>1.2.12.3</t>
  </si>
  <si>
    <t>1.2.19</t>
  </si>
  <si>
    <t>Теплофізичні процеси</t>
  </si>
  <si>
    <t>1.2.20</t>
  </si>
  <si>
    <t>2.2.1.1</t>
  </si>
  <si>
    <t>Виробнича практика (ознайомча)</t>
  </si>
  <si>
    <t>2.2.3.1</t>
  </si>
  <si>
    <t>2.2.2.1</t>
  </si>
  <si>
    <t>Екологія</t>
  </si>
  <si>
    <t>Кваліфікація: бакалавр з галузевого машинобудування</t>
  </si>
  <si>
    <t>2</t>
  </si>
  <si>
    <t>Героїчні особистості в Україні</t>
  </si>
  <si>
    <t>Господарське та трудове право</t>
  </si>
  <si>
    <t>Іноземна мова</t>
  </si>
  <si>
    <t>Інформаційні війни</t>
  </si>
  <si>
    <t>Технології психічної саморегуляції та взаємодії</t>
  </si>
  <si>
    <t>Ділова риторика</t>
  </si>
  <si>
    <t>Етика сімейних відносин</t>
  </si>
  <si>
    <t>Соціологія</t>
  </si>
  <si>
    <t>ЗАТВЕРДЖЕНО:</t>
  </si>
  <si>
    <t>на засіданні Вченої ради</t>
  </si>
  <si>
    <t>Збалансовані маніпулятори</t>
  </si>
  <si>
    <t xml:space="preserve">                Ректор __________________</t>
  </si>
  <si>
    <t>залік</t>
  </si>
  <si>
    <t>Розподіл годин на тиждень за курсами і семестрами</t>
  </si>
  <si>
    <t>Розподіл за семестрами</t>
  </si>
  <si>
    <t>2а</t>
  </si>
  <si>
    <t>2б</t>
  </si>
  <si>
    <t>4а</t>
  </si>
  <si>
    <t>4б</t>
  </si>
  <si>
    <t>6а</t>
  </si>
  <si>
    <t>6б</t>
  </si>
  <si>
    <t>8а</t>
  </si>
  <si>
    <t>8б</t>
  </si>
  <si>
    <t>Семестр</t>
  </si>
  <si>
    <t>кількість тижнів у семестрі</t>
  </si>
  <si>
    <t xml:space="preserve">                                 (Ковальов В. Д.)</t>
  </si>
  <si>
    <r>
      <rPr>
        <sz val="16"/>
        <rFont val="Times New Roman"/>
        <family val="1"/>
      </rPr>
      <t>форма навчання:</t>
    </r>
    <r>
      <rPr>
        <b/>
        <sz val="16"/>
        <rFont val="Times New Roman"/>
        <family val="1"/>
      </rPr>
      <t xml:space="preserve"> денна</t>
    </r>
  </si>
  <si>
    <t>№ з/п</t>
  </si>
  <si>
    <t>1.1.9</t>
  </si>
  <si>
    <t>Кількість кредитів ЄКТС за курсами</t>
  </si>
  <si>
    <t>В. Д. Ковальов</t>
  </si>
  <si>
    <t>Гарант освітньої програми</t>
  </si>
  <si>
    <t>№</t>
  </si>
  <si>
    <t>Форма</t>
  </si>
  <si>
    <t>Кваліфікаційна робота бакалавра</t>
  </si>
  <si>
    <t>проєкти</t>
  </si>
  <si>
    <t xml:space="preserve">1.1 Цикл загальної підготовки   </t>
  </si>
  <si>
    <t>1.3 Практична підготовка</t>
  </si>
  <si>
    <t>1.3.1</t>
  </si>
  <si>
    <t>1.3.2</t>
  </si>
  <si>
    <t>1.3.3</t>
  </si>
  <si>
    <t>1.4.1</t>
  </si>
  <si>
    <t>Виробнича практика (конструкторсько-технологічна)</t>
  </si>
  <si>
    <t>Психологія</t>
  </si>
  <si>
    <t>2.2 Цикл професійної підготовки</t>
  </si>
  <si>
    <t>Кількість екзаменів</t>
  </si>
  <si>
    <t>Кількість заліків</t>
  </si>
  <si>
    <t>Кількість курсових проєктів</t>
  </si>
  <si>
    <t>Кількість курсових робіт</t>
  </si>
  <si>
    <t>Частка кредитів ЄКТС у відсотках</t>
  </si>
  <si>
    <t>обов'язкові</t>
  </si>
  <si>
    <t>вибіркові</t>
  </si>
  <si>
    <t>Загальна кількість</t>
  </si>
  <si>
    <t xml:space="preserve">Фізичне виховання </t>
  </si>
  <si>
    <t>Українська мова як іноземна (для іноземних громадян та осіб без громадянства)</t>
  </si>
  <si>
    <t>Українська мова як іноземна</t>
  </si>
  <si>
    <t>Разом п. 1.1</t>
  </si>
  <si>
    <t>Разом п. 1.2</t>
  </si>
  <si>
    <t>Разом п. 1.3</t>
  </si>
  <si>
    <t>Разом п. 1.4</t>
  </si>
  <si>
    <t>Разом обов'язкові компоненти освітньої програми</t>
  </si>
  <si>
    <t>Разом п. 2.2</t>
  </si>
  <si>
    <t>Разом вибіркові компоненти освітньої програми</t>
  </si>
  <si>
    <t>на основі повної загальної середньої освіти</t>
  </si>
  <si>
    <t>Захист кваліфіка-ційної роботи бакалавра</t>
  </si>
  <si>
    <t xml:space="preserve">Строк навчання – 3 роки 10 місяців </t>
  </si>
  <si>
    <t>1.1.8</t>
  </si>
  <si>
    <t>Дисципліна з інших ОП ДДМА</t>
  </si>
  <si>
    <t>НАВЧАЛЬНІ ДИСЦИПЛІНИ, ЩО ВИВЧАЮТЬСЯ ПОНАД НОРМАТИВНУ КІЛЬКІСТЬ КРЕДИТІВ ЄКТС (240 КРЕДИТІВ)</t>
  </si>
  <si>
    <t>1.1</t>
  </si>
  <si>
    <t>1.2</t>
  </si>
  <si>
    <t>1.3</t>
  </si>
  <si>
    <t>2.1</t>
  </si>
  <si>
    <t>2.2</t>
  </si>
  <si>
    <t>2.3</t>
  </si>
  <si>
    <t>2.4</t>
  </si>
  <si>
    <t>Безпека життєдіяльності та основи здорового способу життя</t>
  </si>
  <si>
    <t>1.2.21</t>
  </si>
  <si>
    <t>(набір 2021 року)</t>
  </si>
  <si>
    <t xml:space="preserve">Деталі машин </t>
  </si>
  <si>
    <t>Деталі машин (курсовий проєкт)</t>
  </si>
  <si>
    <t>Примітка. *1 день на тиждень (15 тижнів)</t>
  </si>
  <si>
    <t>Т/П</t>
  </si>
  <si>
    <t>1.1.7</t>
  </si>
  <si>
    <t>Виконання кваліфіка-ційної роботи бакалавра</t>
  </si>
  <si>
    <t xml:space="preserve">II ЗВЕДЕНІ ДАНІ ПРО БЮДЖЕТ ЧАСУ, тижні                                                                                                                                     </t>
  </si>
  <si>
    <t xml:space="preserve">ІІІ ПРАКТИКА  </t>
  </si>
  <si>
    <t xml:space="preserve"> IV АТЕСТАЦІЯ</t>
  </si>
  <si>
    <t>І ГРАФІК ОСВІТНЬОГО ПРОЦЕСУ</t>
  </si>
  <si>
    <t>V ПЛАН ОСВІТНЬОГО ПРОЦЕСУ НА 2021/2022 НАВЧАЛЬНИЙ РІК         НАБІР 2021 РОКУ</t>
  </si>
  <si>
    <t>1 ОБОВ'ЯЗКОВІ НАВЧАЛЬНІ ДИСЦИПЛІНИ</t>
  </si>
  <si>
    <t>Основи технічної творчості та наукових досліджень</t>
  </si>
  <si>
    <t>1.1.4.1</t>
  </si>
  <si>
    <t>1.1.4.2</t>
  </si>
  <si>
    <t>1.1.4.3</t>
  </si>
  <si>
    <t>1.1.4.4</t>
  </si>
  <si>
    <t>1.4 Атестація</t>
  </si>
  <si>
    <t>1.2 Цикл професійної підготовки</t>
  </si>
  <si>
    <t>1.2.4.1</t>
  </si>
  <si>
    <t>1.2.4.2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</si>
  <si>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</si>
  <si>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</si>
  <si>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</si>
  <si>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</si>
  <si>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</si>
  <si>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</si>
  <si>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</si>
  <si>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</si>
  <si>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</si>
  <si>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2.2.7.1</t>
  </si>
  <si>
    <t>2.2.7.2</t>
  </si>
  <si>
    <t>2.2.8.1</t>
  </si>
  <si>
    <t>2.2.8.2</t>
  </si>
  <si>
    <t>1, 2д*</t>
  </si>
  <si>
    <t>3, 4д*</t>
  </si>
  <si>
    <t>5ф*, 6ф*, 7ф*</t>
  </si>
  <si>
    <t>А</t>
  </si>
  <si>
    <t>Вступ до інженерії та інженерної освіти</t>
  </si>
  <si>
    <t>Інформатика та інформаційні технології</t>
  </si>
  <si>
    <t>Історія України та української культури</t>
  </si>
  <si>
    <t>1.1.5.1</t>
  </si>
  <si>
    <t>1.1.5.2</t>
  </si>
  <si>
    <t>1.1.5.3</t>
  </si>
  <si>
    <t>1.1.7.1</t>
  </si>
  <si>
    <t>1.1.7.2</t>
  </si>
  <si>
    <t>Філософія та основи суспільствознавства</t>
  </si>
  <si>
    <t>Основи охорони праці</t>
  </si>
  <si>
    <t>1.2.14.1</t>
  </si>
  <si>
    <t>1.2.14.2</t>
  </si>
  <si>
    <t>1.2.17.1</t>
  </si>
  <si>
    <t>1.2.17.2</t>
  </si>
  <si>
    <t>8 КРБ*</t>
  </si>
  <si>
    <t>Технологія конструкційних матеріалів та матеріалознавство</t>
  </si>
  <si>
    <t>1.2.20.1</t>
  </si>
  <si>
    <t>1.2.20.2</t>
  </si>
  <si>
    <t>2.2.1.2</t>
  </si>
  <si>
    <t>2.2.2.2</t>
  </si>
  <si>
    <t>2.2.3.2</t>
  </si>
  <si>
    <t>2.2.3.1.1</t>
  </si>
  <si>
    <t>2.2.3.1.2</t>
  </si>
  <si>
    <t>2.2.3.2.1</t>
  </si>
  <si>
    <t>2.2.3.2.2</t>
  </si>
  <si>
    <t>2.2.4.1</t>
  </si>
  <si>
    <t>2.2.4.1.1</t>
  </si>
  <si>
    <t>2.2.4.1.2</t>
  </si>
  <si>
    <t>2.2.4.1.3</t>
  </si>
  <si>
    <t>2.2.4.2</t>
  </si>
  <si>
    <t>2.2.4.2.1</t>
  </si>
  <si>
    <t>2.2.4.2.2</t>
  </si>
  <si>
    <t>2.2.4.2.3</t>
  </si>
  <si>
    <t>2.2.5.1</t>
  </si>
  <si>
    <t>2.2.5.2</t>
  </si>
  <si>
    <t>2.2.6.1</t>
  </si>
  <si>
    <t>2.2.6.2</t>
  </si>
  <si>
    <t>2.2.7.1.1</t>
  </si>
  <si>
    <t>2.2.7.1.2</t>
  </si>
  <si>
    <t>2.2.7.2.1</t>
  </si>
  <si>
    <t>2.2.7.2.2</t>
  </si>
  <si>
    <t>2.2.8.1.1</t>
  </si>
  <si>
    <t>2.2.8.1.2</t>
  </si>
  <si>
    <t>2.2.8.2.1</t>
  </si>
  <si>
    <t>2.2.8.2.2</t>
  </si>
  <si>
    <t>2.2.9.1</t>
  </si>
  <si>
    <t>2.2.9.2</t>
  </si>
  <si>
    <t>2.2.3.1.3</t>
  </si>
  <si>
    <t>2.2.3.2.3</t>
  </si>
  <si>
    <t>4б, 5</t>
  </si>
  <si>
    <t>Дисципліна вільного вибору 7 циклу професійної підготовки</t>
  </si>
  <si>
    <t>Разом п. 2.1</t>
  </si>
  <si>
    <t>ПК</t>
  </si>
  <si>
    <t>Екзамена-ційна сесія та проміжний контроль</t>
  </si>
  <si>
    <t>Позначення: Т – теоретичне навчання; С – екзаменаційна сесія; ПК – проміжний контроль; П – практика; Д – виконання кваліфікаційної роботи бакалавра; А – захист кваліфікаційної роботи бакалавра; К – канікули</t>
  </si>
  <si>
    <t>2.1 Цикл загальної підготовки</t>
  </si>
  <si>
    <t>2.1.1.1</t>
  </si>
  <si>
    <t>2.1.1.2</t>
  </si>
  <si>
    <t>2.1.1.3</t>
  </si>
  <si>
    <t>2.1.1.4</t>
  </si>
  <si>
    <t>2.1.1.5</t>
  </si>
  <si>
    <t>2.1.1.6</t>
  </si>
  <si>
    <t>2.1.1.7</t>
  </si>
  <si>
    <t>2.1.1.8</t>
  </si>
  <si>
    <t>2.1.2.1</t>
  </si>
  <si>
    <t>2.1.2.2</t>
  </si>
  <si>
    <t>2.1.2.3</t>
  </si>
  <si>
    <t>2.1.2.4</t>
  </si>
  <si>
    <t>2.1.2.5</t>
  </si>
  <si>
    <t>2.1.3.1</t>
  </si>
  <si>
    <t>2.1.3.2</t>
  </si>
  <si>
    <t>2.1.3.3</t>
  </si>
  <si>
    <t>2.1.3.4</t>
  </si>
  <si>
    <t>2.1.3.5</t>
  </si>
  <si>
    <t>2.1.3.6</t>
  </si>
  <si>
    <t>2.1.3.7</t>
  </si>
  <si>
    <t>Дисципліна вільного вибору 1 циклу загальної підготовки</t>
  </si>
  <si>
    <t>Дисципліна вільного вибору 2 циклу загальної підготовки</t>
  </si>
  <si>
    <t>Дисципліна вільного вибору 3 циклу загальної підготовки</t>
  </si>
  <si>
    <t>Дисципліна вільного вибору 1 циклу професійної підготовки</t>
  </si>
  <si>
    <t>Дисципліна вільного вибору 2 циклу професійної підготовки</t>
  </si>
  <si>
    <t>Дисципліна вільного вибору 3 циклу професійної підготовки</t>
  </si>
  <si>
    <t>Дисципліна вільного вибору 4 циклу професійної підготовки</t>
  </si>
  <si>
    <t>Дисципліна вільного вибору 5 циклу професійної підготовки</t>
  </si>
  <si>
    <t>Дисципліна вільного вибору 6 циклу професійної підготовки</t>
  </si>
  <si>
    <t xml:space="preserve">Дисципліна вільного вибору 8 циклу професійної підготовки </t>
  </si>
  <si>
    <t xml:space="preserve">Дисципліна вільного вибору 9 циклу професійної підготовки </t>
  </si>
  <si>
    <t>Дисципліна вільного вибору 3 циклу професійної підготовки (4а, 4б семестри)</t>
  </si>
  <si>
    <t>Дисципліна вільного вибору 3 циклу професійної підготовки (5 семестр)</t>
  </si>
  <si>
    <t>Дисципліна вільного вибору 4 циклу професійної підготовки (6б семестр)</t>
  </si>
  <si>
    <t>Дисципліна вільного вибору 4 циклу професійної підготовки (7 семестр)</t>
  </si>
  <si>
    <t>Примітки: КРБ* – захист кваліфікаційної роботи бакалавра; д*- диференційований залік; ф* – факультатив; с* – секційні заняття; кількість екзаменів та заліків наведена без урахування факультативних дисциплін</t>
  </si>
  <si>
    <t>Експлуатація, обслуговування, діагностика та ремонт верстатного обладнання</t>
  </si>
  <si>
    <t>4 + 180 годин</t>
  </si>
  <si>
    <t>П/С</t>
  </si>
  <si>
    <t>90 годин**</t>
  </si>
  <si>
    <t xml:space="preserve">                 **15 днів (6 годин на день)</t>
  </si>
  <si>
    <r>
      <t xml:space="preserve">освітньо-професійна програма: </t>
    </r>
    <r>
      <rPr>
        <b/>
        <sz val="16"/>
        <rFont val="Times New Roman"/>
        <family val="1"/>
      </rPr>
      <t>"Підйомно-транспортні машини та робототехніка"</t>
    </r>
  </si>
  <si>
    <t xml:space="preserve">Вантажопідйомні машини </t>
  </si>
  <si>
    <t>Вантажопідйомні машини  (курсова робота)</t>
  </si>
  <si>
    <t>Роботи та маніпулятори</t>
  </si>
  <si>
    <t xml:space="preserve">Машини для земляних, дорожніх та меліоративних робіт </t>
  </si>
  <si>
    <t>Ліфти та підйомники</t>
  </si>
  <si>
    <t>Основи автоматизованого проектування</t>
  </si>
  <si>
    <t>Монтаж, експлуатація та ремонт підйомно-транспортних машин</t>
  </si>
  <si>
    <t>Технологія виробництва підйомно-транспортних машин (курсова робота)</t>
  </si>
  <si>
    <t>Автоматизоване проектування підйомно-транспортних машин</t>
  </si>
  <si>
    <t>САПР підйомно-тарнспортних машин</t>
  </si>
  <si>
    <t>САПР у робототехніці</t>
  </si>
  <si>
    <t>Потужні екскватори</t>
  </si>
  <si>
    <t>Машини для земляних, дорожніх та меліоративних робіт (курсова робота)</t>
  </si>
  <si>
    <t>Двигуни внутрішнього згорання</t>
  </si>
  <si>
    <t>Комплексна механізація та автоматизація у машинобудуванні</t>
  </si>
  <si>
    <t>Транспортна логістика у машиногбудуванні</t>
  </si>
  <si>
    <t>Триботехніка</t>
  </si>
  <si>
    <t>Основи будівельної механіки</t>
  </si>
  <si>
    <t>Основи проектування металевих конструкцій</t>
  </si>
  <si>
    <t>Основи проектування металевих конструкцій (курсова робота)</t>
  </si>
  <si>
    <t>Основи будівельної механіки (курсова робота)</t>
  </si>
  <si>
    <t>1.2.4.3</t>
  </si>
  <si>
    <t>1.2.6.1</t>
  </si>
  <si>
    <t>1.2.6.2</t>
  </si>
  <si>
    <t>1.2.17.3</t>
  </si>
  <si>
    <t>1.2.18.1</t>
  </si>
  <si>
    <t>1.2.18.2</t>
  </si>
  <si>
    <t>1.2.21.1</t>
  </si>
  <si>
    <t>1.2.21.2</t>
  </si>
  <si>
    <t>1.2.21.3</t>
  </si>
  <si>
    <t>1.2.22</t>
  </si>
  <si>
    <t>М. Ю. Дорохов</t>
  </si>
  <si>
    <t>протокол № 10</t>
  </si>
  <si>
    <t>" 29 "  квітня     2021 р.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</si>
</sst>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_-;\-* #,##0_-;\ _-;_-@_-"/>
    <numFmt numFmtId="173" formatCode="#,##0;\-* #,##0_-;\ _-;_-@_-"/>
    <numFmt numFmtId="174" formatCode="0.0"/>
    <numFmt numFmtId="175" formatCode="#,##0.0_ ;\-#,##0.0\ "/>
    <numFmt numFmtId="176" formatCode="#,##0_-;\-* #,##0_-;\ &quot;&quot;_-;_-@_-"/>
    <numFmt numFmtId="177" formatCode="#,##0;\-* #,##0_-;\ &quot;&quot;_-;_-@_-"/>
    <numFmt numFmtId="178" formatCode="#,##0.0;\-* #,##0.0_-;\ &quot;&quot;_-;_-@_-"/>
    <numFmt numFmtId="179" formatCode="#,##0_ ;\-#,##0\ 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6">
    <font>
      <sz val="10"/>
      <name val="Arial Cyr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sz val="12"/>
      <name val="Arial Cyr"/>
      <family val="2"/>
    </font>
    <font>
      <sz val="16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4"/>
      <name val="Arial Cyr"/>
      <family val="2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0"/>
      <name val="Arial Cyr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22"/>
      <name val="Times New Roman"/>
      <family val="1"/>
    </font>
    <font>
      <u val="single"/>
      <sz val="22"/>
      <name val="Times New Roman"/>
      <family val="1"/>
    </font>
    <font>
      <sz val="16"/>
      <name val="Arial Cyr"/>
      <family val="2"/>
    </font>
    <font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>
        <color indexed="8"/>
      </right>
      <top style="medium"/>
      <bottom style="medium"/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medium">
        <color indexed="8"/>
      </bottom>
    </border>
    <border>
      <left style="thin"/>
      <right style="thin"/>
      <top style="medium"/>
      <bottom style="medium">
        <color indexed="8"/>
      </bottom>
    </border>
    <border>
      <left style="thin"/>
      <right style="medium"/>
      <top style="medium"/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>
        <color indexed="8"/>
      </right>
      <top style="medium"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/>
    </border>
    <border>
      <left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/>
      <top style="medium"/>
      <bottom style="thin">
        <color indexed="8"/>
      </bottom>
    </border>
    <border>
      <left style="thin"/>
      <right style="medium"/>
      <top style="medium"/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medium">
        <color indexed="8"/>
      </left>
      <right style="medium"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 style="thin"/>
      <right style="thin"/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 style="thin"/>
      <right/>
      <top style="medium"/>
      <bottom style="thin">
        <color indexed="8"/>
      </bottom>
    </border>
    <border>
      <left style="thin"/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n"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 style="medium"/>
      <right style="medium"/>
      <top style="thin">
        <color indexed="8"/>
      </top>
      <bottom style="medium"/>
    </border>
    <border>
      <left/>
      <right style="thin"/>
      <top style="thin">
        <color indexed="8"/>
      </top>
      <bottom style="medium"/>
    </border>
    <border>
      <left style="thin"/>
      <right/>
      <top style="thin">
        <color indexed="8"/>
      </top>
      <bottom style="medium"/>
    </border>
    <border>
      <left style="thin"/>
      <right style="medium">
        <color indexed="8"/>
      </right>
      <top style="thin">
        <color indexed="8"/>
      </top>
      <bottom style="medium"/>
    </border>
    <border>
      <left/>
      <right/>
      <top style="thin">
        <color indexed="8"/>
      </top>
      <bottom style="medium">
        <color indexed="8"/>
      </bottom>
    </border>
    <border>
      <left/>
      <right/>
      <top style="medium"/>
      <bottom/>
    </border>
    <border>
      <left/>
      <right/>
      <top style="medium">
        <color indexed="8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/>
      <top style="medium"/>
      <bottom style="medium"/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medium"/>
      <top style="medium">
        <color indexed="8"/>
      </top>
      <bottom style="thin">
        <color indexed="8"/>
      </bottom>
    </border>
    <border>
      <left style="medium"/>
      <right style="thin"/>
      <top style="medium">
        <color indexed="8"/>
      </top>
      <bottom style="thin">
        <color indexed="8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/>
      <right style="thin"/>
      <top/>
      <bottom style="medium"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/>
      <right/>
      <top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medium"/>
      <right style="thin"/>
      <top style="medium">
        <color indexed="8"/>
      </top>
      <bottom style="medium">
        <color indexed="8"/>
      </bottom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/>
      <right/>
      <top style="medium"/>
      <bottom style="medium"/>
    </border>
    <border>
      <left/>
      <right/>
      <top style="medium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/>
      <right/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/>
      <right style="thin"/>
      <top/>
      <bottom style="thin">
        <color indexed="8"/>
      </bottom>
    </border>
    <border>
      <left style="thin"/>
      <right/>
      <top/>
      <bottom style="thin">
        <color indexed="8"/>
      </bottom>
    </border>
    <border>
      <left style="thin"/>
      <right style="medium">
        <color indexed="8"/>
      </right>
      <top>
        <color indexed="63"/>
      </top>
      <bottom style="thin">
        <color indexed="8"/>
      </bottom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>
        <color indexed="8"/>
      </left>
      <right/>
      <top style="medium"/>
      <bottom style="medium"/>
    </border>
    <border>
      <left style="medium"/>
      <right/>
      <top style="medium"/>
      <bottom style="medium"/>
    </border>
    <border>
      <left style="medium">
        <color indexed="8"/>
      </left>
      <right style="medium">
        <color indexed="8"/>
      </right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medium">
        <color indexed="8"/>
      </left>
      <right style="thin">
        <color indexed="8"/>
      </right>
      <top style="thin"/>
      <bottom style="medium">
        <color indexed="8"/>
      </bottom>
    </border>
    <border>
      <left/>
      <right style="thin"/>
      <top style="thin"/>
      <bottom style="medium">
        <color indexed="8"/>
      </bottom>
    </border>
    <border>
      <left style="medium"/>
      <right style="thin"/>
      <top style="thin">
        <color indexed="8"/>
      </top>
      <bottom style="medium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 style="thin"/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medium"/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>
        <color indexed="8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>
        <color indexed="8"/>
      </top>
      <bottom style="medium"/>
    </border>
    <border>
      <left style="medium"/>
      <right/>
      <top style="thin"/>
      <bottom style="medium"/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/>
      <top style="medium">
        <color indexed="8"/>
      </top>
      <bottom style="medium"/>
    </border>
    <border>
      <left/>
      <right/>
      <top style="medium">
        <color indexed="8"/>
      </top>
      <bottom style="medium"/>
    </border>
    <border>
      <left/>
      <right style="medium"/>
      <top style="medium">
        <color indexed="8"/>
      </top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/>
      <top style="thin">
        <color indexed="8"/>
      </top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/>
      <top/>
      <bottom style="thin"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/>
      <right/>
      <top/>
      <bottom style="thin">
        <color indexed="8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thin"/>
    </border>
    <border>
      <left/>
      <right style="medium"/>
      <top/>
      <bottom style="thin">
        <color indexed="8"/>
      </bottom>
    </border>
    <border>
      <left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/>
    </border>
    <border>
      <left/>
      <right style="medium"/>
      <top style="thin"/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/>
    </border>
    <border>
      <left/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/>
      <top style="medium"/>
      <bottom style="medium">
        <color indexed="8"/>
      </bottom>
    </border>
    <border>
      <left/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/>
      <right style="medium"/>
      <top style="medium"/>
      <bottom style="medium"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/>
      <right style="medium">
        <color indexed="8"/>
      </right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/>
      <right style="medium">
        <color indexed="8"/>
      </right>
      <top/>
      <bottom style="medium"/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/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1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72" fontId="7" fillId="0" borderId="0" xfId="0" applyNumberFormat="1" applyFont="1" applyFill="1" applyBorder="1" applyAlignment="1" applyProtection="1">
      <alignment vertical="center"/>
      <protection/>
    </xf>
    <xf numFmtId="172" fontId="2" fillId="0" borderId="0" xfId="0" applyNumberFormat="1" applyFont="1" applyFill="1" applyBorder="1" applyAlignment="1" applyProtection="1">
      <alignment vertical="center"/>
      <protection/>
    </xf>
    <xf numFmtId="172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/>
    </xf>
    <xf numFmtId="174" fontId="6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 applyProtection="1">
      <alignment horizontal="center" vertical="center"/>
      <protection/>
    </xf>
    <xf numFmtId="1" fontId="2" fillId="0" borderId="13" xfId="0" applyNumberFormat="1" applyFont="1" applyFill="1" applyBorder="1" applyAlignment="1" applyProtection="1">
      <alignment horizontal="center" vertical="center"/>
      <protection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74" fontId="6" fillId="0" borderId="20" xfId="0" applyNumberFormat="1" applyFont="1" applyFill="1" applyBorder="1" applyAlignment="1" applyProtection="1">
      <alignment horizontal="center" vertical="center"/>
      <protection/>
    </xf>
    <xf numFmtId="1" fontId="2" fillId="0" borderId="14" xfId="0" applyNumberFormat="1" applyFont="1" applyFill="1" applyBorder="1" applyAlignment="1">
      <alignment horizontal="center" vertical="center" wrapText="1"/>
    </xf>
    <xf numFmtId="1" fontId="2" fillId="0" borderId="18" xfId="0" applyNumberFormat="1" applyFont="1" applyFill="1" applyBorder="1" applyAlignment="1">
      <alignment horizontal="center" vertical="center" wrapText="1"/>
    </xf>
    <xf numFmtId="172" fontId="6" fillId="0" borderId="14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1" fontId="2" fillId="0" borderId="22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 applyProtection="1">
      <alignment horizontal="center" vertical="center"/>
      <protection/>
    </xf>
    <xf numFmtId="1" fontId="6" fillId="0" borderId="14" xfId="0" applyNumberFormat="1" applyFont="1" applyFill="1" applyBorder="1" applyAlignment="1" applyProtection="1">
      <alignment horizontal="center" vertical="center"/>
      <protection/>
    </xf>
    <xf numFmtId="1" fontId="2" fillId="0" borderId="16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1" fontId="2" fillId="0" borderId="26" xfId="0" applyNumberFormat="1" applyFont="1" applyFill="1" applyBorder="1" applyAlignment="1">
      <alignment horizontal="center" vertical="center" wrapText="1"/>
    </xf>
    <xf numFmtId="173" fontId="2" fillId="0" borderId="14" xfId="0" applyNumberFormat="1" applyFont="1" applyFill="1" applyBorder="1" applyAlignment="1" applyProtection="1">
      <alignment horizontal="center" vertical="center"/>
      <protection/>
    </xf>
    <xf numFmtId="173" fontId="2" fillId="0" borderId="26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27" xfId="0" applyNumberFormat="1" applyFont="1" applyFill="1" applyBorder="1" applyAlignment="1" applyProtection="1">
      <alignment horizontal="center" vertical="center"/>
      <protection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172" fontId="2" fillId="0" borderId="14" xfId="0" applyNumberFormat="1" applyFont="1" applyFill="1" applyBorder="1" applyAlignment="1">
      <alignment horizontal="center" vertical="center" wrapText="1"/>
    </xf>
    <xf numFmtId="1" fontId="2" fillId="0" borderId="3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174" fontId="2" fillId="0" borderId="20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/>
    </xf>
    <xf numFmtId="1" fontId="6" fillId="0" borderId="13" xfId="0" applyNumberFormat="1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1" fontId="2" fillId="0" borderId="29" xfId="0" applyNumberFormat="1" applyFont="1" applyFill="1" applyBorder="1" applyAlignment="1">
      <alignment horizontal="center" vertical="center" wrapText="1"/>
    </xf>
    <xf numFmtId="173" fontId="2" fillId="0" borderId="32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173" fontId="2" fillId="0" borderId="30" xfId="0" applyNumberFormat="1" applyFont="1" applyFill="1" applyBorder="1" applyAlignment="1" applyProtection="1">
      <alignment horizontal="center" vertical="center"/>
      <protection/>
    </xf>
    <xf numFmtId="173" fontId="2" fillId="0" borderId="29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49" fontId="2" fillId="0" borderId="34" xfId="0" applyNumberFormat="1" applyFont="1" applyFill="1" applyBorder="1" applyAlignment="1" applyProtection="1">
      <alignment horizontal="center" vertical="center"/>
      <protection/>
    </xf>
    <xf numFmtId="172" fontId="2" fillId="0" borderId="33" xfId="0" applyNumberFormat="1" applyFont="1" applyFill="1" applyBorder="1" applyAlignment="1" applyProtection="1">
      <alignment horizontal="center" vertical="center"/>
      <protection/>
    </xf>
    <xf numFmtId="172" fontId="2" fillId="0" borderId="35" xfId="0" applyNumberFormat="1" applyFont="1" applyFill="1" applyBorder="1" applyAlignment="1" applyProtection="1">
      <alignment horizontal="center" vertical="center"/>
      <protection/>
    </xf>
    <xf numFmtId="172" fontId="2" fillId="0" borderId="36" xfId="0" applyNumberFormat="1" applyFont="1" applyFill="1" applyBorder="1" applyAlignment="1" applyProtection="1">
      <alignment horizontal="center" vertical="center"/>
      <protection/>
    </xf>
    <xf numFmtId="172" fontId="2" fillId="0" borderId="37" xfId="0" applyNumberFormat="1" applyFont="1" applyFill="1" applyBorder="1" applyAlignment="1" applyProtection="1">
      <alignment horizontal="center" vertical="center"/>
      <protection/>
    </xf>
    <xf numFmtId="172" fontId="2" fillId="0" borderId="38" xfId="0" applyNumberFormat="1" applyFont="1" applyFill="1" applyBorder="1" applyAlignment="1" applyProtection="1">
      <alignment horizontal="center" vertical="center"/>
      <protection/>
    </xf>
    <xf numFmtId="172" fontId="2" fillId="0" borderId="34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174" fontId="2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173" fontId="6" fillId="0" borderId="19" xfId="0" applyNumberFormat="1" applyFont="1" applyFill="1" applyBorder="1" applyAlignment="1" applyProtection="1">
      <alignment horizontal="center" vertical="center"/>
      <protection/>
    </xf>
    <xf numFmtId="174" fontId="6" fillId="0" borderId="37" xfId="0" applyNumberFormat="1" applyFont="1" applyFill="1" applyBorder="1" applyAlignment="1" applyProtection="1">
      <alignment horizontal="center" vertical="center"/>
      <protection/>
    </xf>
    <xf numFmtId="1" fontId="6" fillId="0" borderId="33" xfId="0" applyNumberFormat="1" applyFont="1" applyFill="1" applyBorder="1" applyAlignment="1" applyProtection="1">
      <alignment horizontal="center" vertical="center"/>
      <protection/>
    </xf>
    <xf numFmtId="1" fontId="6" fillId="0" borderId="35" xfId="0" applyNumberFormat="1" applyFont="1" applyFill="1" applyBorder="1" applyAlignment="1" applyProtection="1">
      <alignment horizontal="center" vertical="center"/>
      <protection/>
    </xf>
    <xf numFmtId="1" fontId="6" fillId="0" borderId="36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32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/>
    </xf>
    <xf numFmtId="1" fontId="6" fillId="0" borderId="32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1" fontId="6" fillId="0" borderId="29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39" xfId="0" applyNumberFormat="1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172" fontId="2" fillId="0" borderId="14" xfId="0" applyNumberFormat="1" applyFont="1" applyFill="1" applyBorder="1" applyAlignment="1" applyProtection="1">
      <alignment vertical="center"/>
      <protection/>
    </xf>
    <xf numFmtId="172" fontId="2" fillId="0" borderId="13" xfId="0" applyNumberFormat="1" applyFont="1" applyFill="1" applyBorder="1" applyAlignment="1" applyProtection="1">
      <alignment vertical="center"/>
      <protection/>
    </xf>
    <xf numFmtId="174" fontId="6" fillId="0" borderId="41" xfId="0" applyNumberFormat="1" applyFont="1" applyFill="1" applyBorder="1" applyAlignment="1" applyProtection="1">
      <alignment horizontal="center" vertical="center"/>
      <protection/>
    </xf>
    <xf numFmtId="1" fontId="6" fillId="0" borderId="42" xfId="0" applyNumberFormat="1" applyFont="1" applyFill="1" applyBorder="1" applyAlignment="1" applyProtection="1">
      <alignment horizontal="center" vertical="center"/>
      <protection/>
    </xf>
    <xf numFmtId="1" fontId="6" fillId="0" borderId="43" xfId="0" applyNumberFormat="1" applyFont="1" applyFill="1" applyBorder="1" applyAlignment="1" applyProtection="1">
      <alignment horizontal="center" vertical="center"/>
      <protection/>
    </xf>
    <xf numFmtId="1" fontId="6" fillId="0" borderId="44" xfId="0" applyNumberFormat="1" applyFont="1" applyFill="1" applyBorder="1" applyAlignment="1" applyProtection="1">
      <alignment horizontal="center" vertical="center"/>
      <protection/>
    </xf>
    <xf numFmtId="174" fontId="6" fillId="0" borderId="10" xfId="0" applyNumberFormat="1" applyFont="1" applyFill="1" applyBorder="1" applyAlignment="1">
      <alignment horizontal="center" vertical="center" wrapText="1"/>
    </xf>
    <xf numFmtId="1" fontId="6" fillId="0" borderId="36" xfId="0" applyNumberFormat="1" applyFont="1" applyFill="1" applyBorder="1" applyAlignment="1">
      <alignment horizontal="center" vertical="center" wrapText="1"/>
    </xf>
    <xf numFmtId="173" fontId="2" fillId="0" borderId="45" xfId="0" applyNumberFormat="1" applyFont="1" applyFill="1" applyBorder="1" applyAlignment="1" applyProtection="1">
      <alignment horizontal="center" vertical="center"/>
      <protection/>
    </xf>
    <xf numFmtId="173" fontId="2" fillId="0" borderId="19" xfId="0" applyNumberFormat="1" applyFont="1" applyFill="1" applyBorder="1" applyAlignment="1" applyProtection="1">
      <alignment horizontal="center" vertical="center"/>
      <protection/>
    </xf>
    <xf numFmtId="1" fontId="6" fillId="0" borderId="30" xfId="0" applyNumberFormat="1" applyFont="1" applyFill="1" applyBorder="1" applyAlignment="1">
      <alignment horizontal="center" vertical="center" wrapText="1"/>
    </xf>
    <xf numFmtId="174" fontId="6" fillId="0" borderId="46" xfId="0" applyNumberFormat="1" applyFont="1" applyFill="1" applyBorder="1" applyAlignment="1" applyProtection="1">
      <alignment horizontal="center" vertical="center"/>
      <protection/>
    </xf>
    <xf numFmtId="0" fontId="2" fillId="0" borderId="47" xfId="0" applyFont="1" applyFill="1" applyBorder="1" applyAlignment="1">
      <alignment horizontal="center" vertical="center" wrapText="1"/>
    </xf>
    <xf numFmtId="174" fontId="6" fillId="0" borderId="48" xfId="0" applyNumberFormat="1" applyFont="1" applyFill="1" applyBorder="1" applyAlignment="1" applyProtection="1">
      <alignment horizontal="center" vertical="center"/>
      <protection/>
    </xf>
    <xf numFmtId="0" fontId="2" fillId="0" borderId="49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174" fontId="6" fillId="0" borderId="37" xfId="0" applyNumberFormat="1" applyFont="1" applyFill="1" applyBorder="1" applyAlignment="1">
      <alignment horizontal="center" vertical="center"/>
    </xf>
    <xf numFmtId="1" fontId="6" fillId="0" borderId="33" xfId="0" applyNumberFormat="1" applyFont="1" applyFill="1" applyBorder="1" applyAlignment="1">
      <alignment horizontal="center" vertical="center"/>
    </xf>
    <xf numFmtId="1" fontId="6" fillId="0" borderId="35" xfId="0" applyNumberFormat="1" applyFont="1" applyFill="1" applyBorder="1" applyAlignment="1">
      <alignment horizontal="center" vertical="center"/>
    </xf>
    <xf numFmtId="1" fontId="6" fillId="0" borderId="36" xfId="0" applyNumberFormat="1" applyFont="1" applyFill="1" applyBorder="1" applyAlignment="1">
      <alignment horizontal="center" vertical="center"/>
    </xf>
    <xf numFmtId="174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>
      <alignment horizontal="center" vertical="center" wrapText="1"/>
    </xf>
    <xf numFmtId="172" fontId="2" fillId="33" borderId="0" xfId="0" applyNumberFormat="1" applyFont="1" applyFill="1" applyBorder="1" applyAlignment="1" applyProtection="1">
      <alignment vertical="center"/>
      <protection/>
    </xf>
    <xf numFmtId="0" fontId="0" fillId="0" borderId="50" xfId="0" applyFont="1" applyFill="1" applyBorder="1" applyAlignment="1">
      <alignment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172" fontId="15" fillId="33" borderId="0" xfId="0" applyNumberFormat="1" applyFont="1" applyFill="1" applyBorder="1" applyAlignment="1" applyProtection="1">
      <alignment vertical="center"/>
      <protection/>
    </xf>
    <xf numFmtId="175" fontId="6" fillId="33" borderId="0" xfId="0" applyNumberFormat="1" applyFont="1" applyFill="1" applyBorder="1" applyAlignment="1" applyProtection="1">
      <alignment vertical="center"/>
      <protection/>
    </xf>
    <xf numFmtId="172" fontId="7" fillId="33" borderId="0" xfId="0" applyNumberFormat="1" applyFont="1" applyFill="1" applyBorder="1" applyAlignment="1" applyProtection="1">
      <alignment vertical="center"/>
      <protection/>
    </xf>
    <xf numFmtId="172" fontId="7" fillId="33" borderId="0" xfId="0" applyNumberFormat="1" applyFont="1" applyFill="1" applyBorder="1" applyAlignment="1" applyProtection="1">
      <alignment horizontal="center" vertical="center" wrapText="1"/>
      <protection/>
    </xf>
    <xf numFmtId="0" fontId="7" fillId="33" borderId="0" xfId="0" applyNumberFormat="1" applyFont="1" applyFill="1" applyBorder="1" applyAlignment="1" applyProtection="1">
      <alignment horizontal="center" vertical="center" wrapText="1"/>
      <protection/>
    </xf>
    <xf numFmtId="177" fontId="2" fillId="0" borderId="50" xfId="0" applyNumberFormat="1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33" applyFont="1" applyFill="1" applyBorder="1" applyAlignment="1">
      <alignment horizontal="center" vertical="center"/>
      <protection/>
    </xf>
    <xf numFmtId="0" fontId="3" fillId="0" borderId="0" xfId="33" applyFont="1" applyFill="1" applyBorder="1" applyAlignment="1">
      <alignment horizontal="center"/>
      <protection/>
    </xf>
    <xf numFmtId="0" fontId="4" fillId="0" borderId="0" xfId="0" applyFont="1" applyFill="1" applyBorder="1" applyAlignment="1">
      <alignment horizontal="center" wrapText="1"/>
    </xf>
    <xf numFmtId="0" fontId="13" fillId="0" borderId="0" xfId="0" applyFont="1" applyFill="1" applyAlignment="1">
      <alignment wrapText="1"/>
    </xf>
    <xf numFmtId="0" fontId="13" fillId="0" borderId="0" xfId="0" applyFont="1" applyFill="1" applyBorder="1" applyAlignment="1">
      <alignment wrapText="1"/>
    </xf>
    <xf numFmtId="0" fontId="2" fillId="0" borderId="0" xfId="0" applyFont="1" applyFill="1" applyAlignment="1">
      <alignment horizontal="center" wrapText="1"/>
    </xf>
    <xf numFmtId="0" fontId="10" fillId="0" borderId="0" xfId="53" applyFont="1" applyFill="1">
      <alignment/>
      <protection/>
    </xf>
    <xf numFmtId="0" fontId="4" fillId="0" borderId="0" xfId="53" applyFont="1" applyFill="1">
      <alignment/>
      <protection/>
    </xf>
    <xf numFmtId="0" fontId="13" fillId="0" borderId="0" xfId="53" applyFont="1" applyFill="1">
      <alignment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0" fontId="2" fillId="0" borderId="1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53" applyFont="1" applyFill="1" applyBorder="1" applyAlignment="1">
      <alignment horizontal="center" vertical="center" wrapText="1"/>
      <protection/>
    </xf>
    <xf numFmtId="49" fontId="2" fillId="0" borderId="0" xfId="53" applyNumberFormat="1" applyFont="1" applyFill="1" applyBorder="1" applyAlignment="1">
      <alignment horizontal="left" vertical="center" wrapText="1"/>
      <protection/>
    </xf>
    <xf numFmtId="49" fontId="2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3" fillId="0" borderId="0" xfId="0" applyFont="1" applyFill="1" applyAlignment="1">
      <alignment wrapText="1"/>
    </xf>
    <xf numFmtId="0" fontId="2" fillId="0" borderId="61" xfId="0" applyNumberFormat="1" applyFont="1" applyFill="1" applyBorder="1" applyAlignment="1" applyProtection="1">
      <alignment horizontal="center" vertical="center"/>
      <protection/>
    </xf>
    <xf numFmtId="0" fontId="2" fillId="0" borderId="62" xfId="0" applyNumberFormat="1" applyFont="1" applyFill="1" applyBorder="1" applyAlignment="1" applyProtection="1">
      <alignment horizontal="center" vertical="center"/>
      <protection/>
    </xf>
    <xf numFmtId="0" fontId="2" fillId="0" borderId="63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left" vertical="center" wrapText="1"/>
    </xf>
    <xf numFmtId="49" fontId="2" fillId="0" borderId="64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65" xfId="0" applyNumberFormat="1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1" fontId="6" fillId="0" borderId="37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2" fillId="0" borderId="68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/>
    </xf>
    <xf numFmtId="49" fontId="2" fillId="0" borderId="74" xfId="0" applyNumberFormat="1" applyFont="1" applyFill="1" applyBorder="1" applyAlignment="1" applyProtection="1">
      <alignment horizontal="center" vertical="center" wrapText="1"/>
      <protection/>
    </xf>
    <xf numFmtId="0" fontId="2" fillId="0" borderId="75" xfId="0" applyFont="1" applyFill="1" applyBorder="1" applyAlignment="1" applyProtection="1">
      <alignment vertical="center" wrapText="1"/>
      <protection/>
    </xf>
    <xf numFmtId="0" fontId="6" fillId="0" borderId="68" xfId="0" applyFont="1" applyFill="1" applyBorder="1" applyAlignment="1" applyProtection="1">
      <alignment horizontal="right" vertical="center" wrapText="1"/>
      <protection/>
    </xf>
    <xf numFmtId="0" fontId="6" fillId="0" borderId="76" xfId="0" applyFont="1" applyFill="1" applyBorder="1" applyAlignment="1" applyProtection="1">
      <alignment horizontal="right" vertical="center" wrapText="1"/>
      <protection/>
    </xf>
    <xf numFmtId="0" fontId="6" fillId="0" borderId="69" xfId="0" applyFont="1" applyFill="1" applyBorder="1" applyAlignment="1" applyProtection="1">
      <alignment horizontal="right" vertical="center" wrapText="1"/>
      <protection/>
    </xf>
    <xf numFmtId="174" fontId="6" fillId="0" borderId="77" xfId="0" applyNumberFormat="1" applyFont="1" applyFill="1" applyBorder="1" applyAlignment="1" applyProtection="1">
      <alignment horizontal="center" vertical="center" wrapText="1"/>
      <protection/>
    </xf>
    <xf numFmtId="0" fontId="6" fillId="0" borderId="77" xfId="0" applyFont="1" applyFill="1" applyBorder="1" applyAlignment="1" applyProtection="1">
      <alignment horizontal="center" vertical="center" wrapText="1"/>
      <protection/>
    </xf>
    <xf numFmtId="0" fontId="6" fillId="0" borderId="78" xfId="0" applyFont="1" applyFill="1" applyBorder="1" applyAlignment="1" applyProtection="1">
      <alignment horizontal="center" vertical="center" wrapText="1"/>
      <protection/>
    </xf>
    <xf numFmtId="0" fontId="6" fillId="0" borderId="76" xfId="0" applyFont="1" applyFill="1" applyBorder="1" applyAlignment="1" applyProtection="1">
      <alignment horizontal="center" vertical="center" wrapText="1"/>
      <protection/>
    </xf>
    <xf numFmtId="0" fontId="6" fillId="0" borderId="69" xfId="0" applyFont="1" applyFill="1" applyBorder="1" applyAlignment="1" applyProtection="1">
      <alignment horizontal="center" vertical="center" wrapText="1"/>
      <protection/>
    </xf>
    <xf numFmtId="174" fontId="2" fillId="0" borderId="78" xfId="0" applyNumberFormat="1" applyFont="1" applyFill="1" applyBorder="1" applyAlignment="1" applyProtection="1">
      <alignment horizontal="center" vertical="center" wrapText="1"/>
      <protection/>
    </xf>
    <xf numFmtId="0" fontId="2" fillId="0" borderId="79" xfId="0" applyFont="1" applyFill="1" applyBorder="1" applyAlignment="1">
      <alignment horizontal="center" vertical="center" wrapText="1"/>
    </xf>
    <xf numFmtId="0" fontId="2" fillId="0" borderId="78" xfId="0" applyFont="1" applyFill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center" vertical="center" wrapText="1"/>
    </xf>
    <xf numFmtId="49" fontId="2" fillId="0" borderId="81" xfId="0" applyNumberFormat="1" applyFont="1" applyFill="1" applyBorder="1" applyAlignment="1" applyProtection="1">
      <alignment horizontal="center" vertical="center" wrapText="1"/>
      <protection/>
    </xf>
    <xf numFmtId="0" fontId="2" fillId="0" borderId="82" xfId="0" applyFont="1" applyFill="1" applyBorder="1" applyAlignment="1" applyProtection="1">
      <alignment vertical="center" wrapText="1"/>
      <protection/>
    </xf>
    <xf numFmtId="0" fontId="2" fillId="0" borderId="70" xfId="55" applyFont="1" applyFill="1" applyBorder="1" applyAlignment="1">
      <alignment horizontal="center" vertical="center" wrapText="1"/>
      <protection/>
    </xf>
    <xf numFmtId="0" fontId="2" fillId="0" borderId="31" xfId="55" applyFont="1" applyFill="1" applyBorder="1" applyAlignment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right" vertical="center" wrapText="1"/>
      <protection/>
    </xf>
    <xf numFmtId="0" fontId="6" fillId="0" borderId="71" xfId="0" applyFont="1" applyFill="1" applyBorder="1" applyAlignment="1" applyProtection="1">
      <alignment horizontal="right" vertical="center" wrapText="1"/>
      <protection/>
    </xf>
    <xf numFmtId="174" fontId="2" fillId="0" borderId="83" xfId="0" applyNumberFormat="1" applyFont="1" applyFill="1" applyBorder="1" applyAlignment="1" applyProtection="1">
      <alignment horizontal="center" vertical="center" wrapText="1"/>
      <protection/>
    </xf>
    <xf numFmtId="0" fontId="2" fillId="0" borderId="83" xfId="0" applyFont="1" applyFill="1" applyBorder="1" applyAlignment="1" applyProtection="1">
      <alignment horizontal="center" vertical="center" wrapText="1"/>
      <protection/>
    </xf>
    <xf numFmtId="0" fontId="2" fillId="0" borderId="84" xfId="0" applyFont="1" applyFill="1" applyBorder="1" applyAlignment="1" applyProtection="1">
      <alignment horizontal="center" vertical="center" wrapText="1"/>
      <protection/>
    </xf>
    <xf numFmtId="0" fontId="2" fillId="0" borderId="31" xfId="0" applyFont="1" applyFill="1" applyBorder="1" applyAlignment="1" applyProtection="1">
      <alignment horizontal="center" vertical="center" wrapText="1"/>
      <protection/>
    </xf>
    <xf numFmtId="0" fontId="2" fillId="0" borderId="71" xfId="0" applyFont="1" applyFill="1" applyBorder="1" applyAlignment="1" applyProtection="1">
      <alignment horizontal="center" vertical="center" wrapText="1"/>
      <protection/>
    </xf>
    <xf numFmtId="1" fontId="2" fillId="0" borderId="84" xfId="0" applyNumberFormat="1" applyFont="1" applyFill="1" applyBorder="1" applyAlignment="1" applyProtection="1">
      <alignment horizontal="center" vertical="center" wrapText="1"/>
      <protection/>
    </xf>
    <xf numFmtId="0" fontId="2" fillId="0" borderId="85" xfId="0" applyFont="1" applyFill="1" applyBorder="1" applyAlignment="1">
      <alignment horizontal="center" vertical="center" wrapText="1"/>
    </xf>
    <xf numFmtId="0" fontId="2" fillId="0" borderId="84" xfId="0" applyFont="1" applyFill="1" applyBorder="1" applyAlignment="1">
      <alignment horizontal="center" vertical="center" wrapText="1"/>
    </xf>
    <xf numFmtId="0" fontId="2" fillId="0" borderId="86" xfId="0" applyFont="1" applyFill="1" applyBorder="1" applyAlignment="1">
      <alignment horizontal="center" vertical="center" wrapText="1"/>
    </xf>
    <xf numFmtId="0" fontId="6" fillId="0" borderId="70" xfId="0" applyFont="1" applyFill="1" applyBorder="1" applyAlignment="1" applyProtection="1">
      <alignment horizontal="right" vertical="center" wrapText="1"/>
      <protection/>
    </xf>
    <xf numFmtId="174" fontId="2" fillId="0" borderId="84" xfId="0" applyNumberFormat="1" applyFont="1" applyFill="1" applyBorder="1" applyAlignment="1" applyProtection="1">
      <alignment horizontal="center" vertical="center" wrapText="1"/>
      <protection/>
    </xf>
    <xf numFmtId="0" fontId="2" fillId="0" borderId="70" xfId="0" applyFont="1" applyFill="1" applyBorder="1" applyAlignment="1" applyProtection="1">
      <alignment horizontal="center" vertical="center" wrapText="1"/>
      <protection/>
    </xf>
    <xf numFmtId="174" fontId="6" fillId="0" borderId="83" xfId="0" applyNumberFormat="1" applyFont="1" applyFill="1" applyBorder="1" applyAlignment="1" applyProtection="1">
      <alignment horizontal="center" vertical="center" wrapText="1"/>
      <protection/>
    </xf>
    <xf numFmtId="0" fontId="6" fillId="0" borderId="83" xfId="0" applyFont="1" applyFill="1" applyBorder="1" applyAlignment="1" applyProtection="1">
      <alignment horizontal="center" vertical="center" wrapText="1"/>
      <protection/>
    </xf>
    <xf numFmtId="0" fontId="6" fillId="0" borderId="84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6" fillId="0" borderId="71" xfId="0" applyFont="1" applyFill="1" applyBorder="1" applyAlignment="1" applyProtection="1">
      <alignment horizontal="center" vertical="center" wrapText="1"/>
      <protection/>
    </xf>
    <xf numFmtId="49" fontId="2" fillId="0" borderId="87" xfId="0" applyNumberFormat="1" applyFont="1" applyFill="1" applyBorder="1" applyAlignment="1" applyProtection="1">
      <alignment horizontal="center" vertical="center" wrapText="1"/>
      <protection/>
    </xf>
    <xf numFmtId="0" fontId="2" fillId="0" borderId="88" xfId="0" applyFont="1" applyFill="1" applyBorder="1" applyAlignment="1" applyProtection="1">
      <alignment vertical="center" wrapText="1"/>
      <protection/>
    </xf>
    <xf numFmtId="0" fontId="2" fillId="0" borderId="72" xfId="0" applyFont="1" applyFill="1" applyBorder="1" applyAlignment="1" applyProtection="1">
      <alignment horizontal="center" vertical="center" wrapText="1"/>
      <protection/>
    </xf>
    <xf numFmtId="0" fontId="2" fillId="0" borderId="89" xfId="0" applyFont="1" applyFill="1" applyBorder="1" applyAlignment="1" applyProtection="1">
      <alignment horizontal="center" vertical="center" wrapText="1"/>
      <protection/>
    </xf>
    <xf numFmtId="0" fontId="2" fillId="0" borderId="73" xfId="0" applyFont="1" applyFill="1" applyBorder="1" applyAlignment="1" applyProtection="1">
      <alignment horizontal="center" vertical="center" wrapText="1"/>
      <protection/>
    </xf>
    <xf numFmtId="174" fontId="2" fillId="0" borderId="90" xfId="0" applyNumberFormat="1" applyFont="1" applyFill="1" applyBorder="1" applyAlignment="1" applyProtection="1">
      <alignment horizontal="center" vertical="center" wrapText="1"/>
      <protection/>
    </xf>
    <xf numFmtId="0" fontId="2" fillId="0" borderId="90" xfId="0" applyFont="1" applyFill="1" applyBorder="1" applyAlignment="1" applyProtection="1">
      <alignment horizontal="center" vertical="center" wrapText="1"/>
      <protection/>
    </xf>
    <xf numFmtId="0" fontId="2" fillId="0" borderId="91" xfId="0" applyFont="1" applyFill="1" applyBorder="1" applyAlignment="1" applyProtection="1">
      <alignment horizontal="center" vertical="center" wrapText="1"/>
      <protection/>
    </xf>
    <xf numFmtId="174" fontId="2" fillId="0" borderId="91" xfId="0" applyNumberFormat="1" applyFont="1" applyFill="1" applyBorder="1" applyAlignment="1" applyProtection="1">
      <alignment horizontal="center" vertical="center" wrapText="1"/>
      <protection/>
    </xf>
    <xf numFmtId="0" fontId="2" fillId="0" borderId="92" xfId="0" applyFont="1" applyFill="1" applyBorder="1" applyAlignment="1">
      <alignment horizontal="center" vertical="center" wrapText="1"/>
    </xf>
    <xf numFmtId="0" fontId="2" fillId="0" borderId="91" xfId="0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 wrapText="1"/>
    </xf>
    <xf numFmtId="173" fontId="2" fillId="0" borderId="94" xfId="0" applyNumberFormat="1" applyFont="1" applyFill="1" applyBorder="1" applyAlignment="1" applyProtection="1">
      <alignment horizontal="center" vertical="center"/>
      <protection/>
    </xf>
    <xf numFmtId="0" fontId="2" fillId="0" borderId="95" xfId="0" applyNumberFormat="1" applyFont="1" applyFill="1" applyBorder="1" applyAlignment="1" applyProtection="1">
      <alignment horizontal="center" vertical="center"/>
      <protection/>
    </xf>
    <xf numFmtId="172" fontId="2" fillId="0" borderId="96" xfId="0" applyNumberFormat="1" applyFont="1" applyFill="1" applyBorder="1" applyAlignment="1" applyProtection="1">
      <alignment horizontal="center" vertical="center"/>
      <protection/>
    </xf>
    <xf numFmtId="0" fontId="2" fillId="0" borderId="82" xfId="0" applyFont="1" applyFill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center" vertical="center" wrapText="1"/>
    </xf>
    <xf numFmtId="0" fontId="2" fillId="0" borderId="88" xfId="0" applyFont="1" applyFill="1" applyBorder="1" applyAlignment="1">
      <alignment horizontal="center" vertical="center" wrapText="1"/>
    </xf>
    <xf numFmtId="0" fontId="6" fillId="0" borderId="97" xfId="0" applyFont="1" applyFill="1" applyBorder="1" applyAlignment="1">
      <alignment horizontal="center" vertical="center"/>
    </xf>
    <xf numFmtId="0" fontId="6" fillId="0" borderId="98" xfId="0" applyFont="1" applyFill="1" applyBorder="1" applyAlignment="1">
      <alignment horizontal="center" vertical="center"/>
    </xf>
    <xf numFmtId="0" fontId="6" fillId="0" borderId="99" xfId="0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/>
    </xf>
    <xf numFmtId="0" fontId="2" fillId="0" borderId="45" xfId="0" applyFont="1" applyFill="1" applyBorder="1" applyAlignment="1">
      <alignment horizontal="center" vertical="center" wrapText="1"/>
    </xf>
    <xf numFmtId="0" fontId="2" fillId="0" borderId="100" xfId="0" applyFont="1" applyFill="1" applyBorder="1" applyAlignment="1">
      <alignment horizontal="center" vertical="center" wrapText="1"/>
    </xf>
    <xf numFmtId="0" fontId="2" fillId="0" borderId="101" xfId="0" applyFont="1" applyFill="1" applyBorder="1" applyAlignment="1">
      <alignment horizontal="center" vertical="center" wrapText="1"/>
    </xf>
    <xf numFmtId="0" fontId="2" fillId="0" borderId="102" xfId="0" applyFont="1" applyFill="1" applyBorder="1" applyAlignment="1">
      <alignment horizontal="center" vertical="center" wrapText="1"/>
    </xf>
    <xf numFmtId="0" fontId="2" fillId="0" borderId="103" xfId="0" applyFont="1" applyFill="1" applyBorder="1" applyAlignment="1">
      <alignment horizontal="center" vertical="center" wrapText="1"/>
    </xf>
    <xf numFmtId="0" fontId="2" fillId="0" borderId="10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05" xfId="0" applyFont="1" applyFill="1" applyBorder="1" applyAlignment="1">
      <alignment horizontal="center" vertical="center"/>
    </xf>
    <xf numFmtId="0" fontId="2" fillId="0" borderId="106" xfId="0" applyFont="1" applyFill="1" applyBorder="1" applyAlignment="1">
      <alignment horizontal="center" vertical="center" wrapText="1"/>
    </xf>
    <xf numFmtId="0" fontId="2" fillId="0" borderId="107" xfId="0" applyFont="1" applyFill="1" applyBorder="1" applyAlignment="1">
      <alignment horizontal="center" vertical="center"/>
    </xf>
    <xf numFmtId="0" fontId="2" fillId="0" borderId="108" xfId="0" applyFont="1" applyFill="1" applyBorder="1" applyAlignment="1">
      <alignment horizontal="center" vertical="center"/>
    </xf>
    <xf numFmtId="0" fontId="2" fillId="0" borderId="16" xfId="33" applyFont="1" applyFill="1" applyBorder="1" applyAlignment="1">
      <alignment horizontal="center" vertical="center"/>
      <protection/>
    </xf>
    <xf numFmtId="0" fontId="2" fillId="0" borderId="11" xfId="33" applyFont="1" applyFill="1" applyBorder="1" applyAlignment="1">
      <alignment horizontal="center" vertical="center"/>
      <protection/>
    </xf>
    <xf numFmtId="0" fontId="2" fillId="0" borderId="12" xfId="33" applyFont="1" applyFill="1" applyBorder="1" applyAlignment="1">
      <alignment horizontal="center" vertical="center"/>
      <protection/>
    </xf>
    <xf numFmtId="0" fontId="2" fillId="0" borderId="13" xfId="33" applyFont="1" applyFill="1" applyBorder="1" applyAlignment="1">
      <alignment horizontal="center" vertical="center"/>
      <protection/>
    </xf>
    <xf numFmtId="0" fontId="2" fillId="0" borderId="15" xfId="33" applyFont="1" applyFill="1" applyBorder="1" applyAlignment="1">
      <alignment horizontal="center" vertical="center"/>
      <protection/>
    </xf>
    <xf numFmtId="0" fontId="2" fillId="0" borderId="17" xfId="33" applyFont="1" applyFill="1" applyBorder="1" applyAlignment="1">
      <alignment horizontal="center" vertical="center"/>
      <protection/>
    </xf>
    <xf numFmtId="0" fontId="2" fillId="0" borderId="104" xfId="33" applyFont="1" applyFill="1" applyBorder="1" applyAlignment="1">
      <alignment horizontal="center" vertical="center"/>
      <protection/>
    </xf>
    <xf numFmtId="0" fontId="2" fillId="0" borderId="109" xfId="33" applyFont="1" applyFill="1" applyBorder="1" applyAlignment="1">
      <alignment horizontal="center" vertical="center"/>
      <protection/>
    </xf>
    <xf numFmtId="0" fontId="2" fillId="0" borderId="110" xfId="33" applyFont="1" applyFill="1" applyBorder="1" applyAlignment="1">
      <alignment horizontal="center" vertical="center"/>
      <protection/>
    </xf>
    <xf numFmtId="0" fontId="2" fillId="0" borderId="111" xfId="33" applyFont="1" applyFill="1" applyBorder="1" applyAlignment="1">
      <alignment horizontal="center" vertical="center"/>
      <protection/>
    </xf>
    <xf numFmtId="0" fontId="2" fillId="0" borderId="112" xfId="0" applyFont="1" applyFill="1" applyBorder="1" applyAlignment="1">
      <alignment horizontal="center" vertical="center"/>
    </xf>
    <xf numFmtId="0" fontId="2" fillId="0" borderId="102" xfId="0" applyFont="1" applyFill="1" applyBorder="1" applyAlignment="1">
      <alignment horizontal="center" vertical="center"/>
    </xf>
    <xf numFmtId="0" fontId="2" fillId="0" borderId="113" xfId="33" applyFont="1" applyFill="1" applyBorder="1" applyAlignment="1">
      <alignment horizontal="center" vertical="center"/>
      <protection/>
    </xf>
    <xf numFmtId="0" fontId="6" fillId="0" borderId="95" xfId="0" applyFont="1" applyFill="1" applyBorder="1" applyAlignment="1" applyProtection="1">
      <alignment horizontal="left" vertical="center" wrapText="1"/>
      <protection/>
    </xf>
    <xf numFmtId="174" fontId="2" fillId="0" borderId="75" xfId="0" applyNumberFormat="1" applyFont="1" applyFill="1" applyBorder="1" applyAlignment="1" applyProtection="1">
      <alignment horizontal="center" vertical="center" wrapText="1"/>
      <protection/>
    </xf>
    <xf numFmtId="1" fontId="2" fillId="0" borderId="82" xfId="0" applyNumberFormat="1" applyFont="1" applyFill="1" applyBorder="1" applyAlignment="1" applyProtection="1">
      <alignment horizontal="center" vertical="center" wrapText="1"/>
      <protection/>
    </xf>
    <xf numFmtId="174" fontId="2" fillId="0" borderId="82" xfId="0" applyNumberFormat="1" applyFont="1" applyFill="1" applyBorder="1" applyAlignment="1" applyProtection="1">
      <alignment horizontal="center" vertical="center" wrapText="1"/>
      <protection/>
    </xf>
    <xf numFmtId="174" fontId="2" fillId="0" borderId="88" xfId="0" applyNumberFormat="1" applyFont="1" applyFill="1" applyBorder="1" applyAlignment="1" applyProtection="1">
      <alignment horizontal="center" vertical="center" wrapText="1"/>
      <protection/>
    </xf>
    <xf numFmtId="0" fontId="6" fillId="0" borderId="114" xfId="0" applyFont="1" applyFill="1" applyBorder="1" applyAlignment="1">
      <alignment horizontal="center" vertical="center"/>
    </xf>
    <xf numFmtId="0" fontId="6" fillId="0" borderId="115" xfId="0" applyFont="1" applyFill="1" applyBorder="1" applyAlignment="1">
      <alignment horizontal="center" vertical="center"/>
    </xf>
    <xf numFmtId="0" fontId="6" fillId="0" borderId="116" xfId="0" applyFont="1" applyFill="1" applyBorder="1" applyAlignment="1">
      <alignment horizontal="center" vertical="center"/>
    </xf>
    <xf numFmtId="0" fontId="2" fillId="0" borderId="18" xfId="33" applyFont="1" applyFill="1" applyBorder="1" applyAlignment="1">
      <alignment horizontal="center" vertical="center"/>
      <protection/>
    </xf>
    <xf numFmtId="0" fontId="2" fillId="0" borderId="19" xfId="33" applyFont="1" applyFill="1" applyBorder="1" applyAlignment="1">
      <alignment horizontal="center" vertical="center"/>
      <protection/>
    </xf>
    <xf numFmtId="0" fontId="6" fillId="0" borderId="117" xfId="0" applyFont="1" applyFill="1" applyBorder="1" applyAlignment="1">
      <alignment horizontal="center" vertical="center"/>
    </xf>
    <xf numFmtId="0" fontId="6" fillId="0" borderId="118" xfId="0" applyFont="1" applyFill="1" applyBorder="1" applyAlignment="1">
      <alignment horizontal="center" vertical="center"/>
    </xf>
    <xf numFmtId="0" fontId="2" fillId="0" borderId="119" xfId="0" applyFont="1" applyFill="1" applyBorder="1" applyAlignment="1">
      <alignment horizontal="center" vertical="center" wrapText="1"/>
    </xf>
    <xf numFmtId="0" fontId="2" fillId="0" borderId="120" xfId="0" applyFont="1" applyFill="1" applyBorder="1" applyAlignment="1">
      <alignment horizontal="center" vertical="center" wrapText="1"/>
    </xf>
    <xf numFmtId="0" fontId="2" fillId="0" borderId="120" xfId="33" applyFont="1" applyFill="1" applyBorder="1" applyAlignment="1">
      <alignment horizontal="center" vertical="center"/>
      <protection/>
    </xf>
    <xf numFmtId="0" fontId="6" fillId="0" borderId="121" xfId="0" applyFont="1" applyFill="1" applyBorder="1" applyAlignment="1">
      <alignment horizontal="center" vertical="center"/>
    </xf>
    <xf numFmtId="0" fontId="2" fillId="0" borderId="122" xfId="0" applyFont="1" applyFill="1" applyBorder="1" applyAlignment="1">
      <alignment horizontal="center" vertical="center" wrapText="1"/>
    </xf>
    <xf numFmtId="0" fontId="2" fillId="0" borderId="123" xfId="0" applyFont="1" applyFill="1" applyBorder="1" applyAlignment="1">
      <alignment horizontal="center" vertical="center" wrapText="1"/>
    </xf>
    <xf numFmtId="0" fontId="2" fillId="0" borderId="123" xfId="33" applyFont="1" applyFill="1" applyBorder="1" applyAlignment="1">
      <alignment horizontal="center" vertical="center"/>
      <protection/>
    </xf>
    <xf numFmtId="0" fontId="6" fillId="0" borderId="124" xfId="0" applyFont="1" applyFill="1" applyBorder="1" applyAlignment="1">
      <alignment horizontal="center" vertical="center"/>
    </xf>
    <xf numFmtId="0" fontId="2" fillId="0" borderId="125" xfId="33" applyFont="1" applyFill="1" applyBorder="1" applyAlignment="1">
      <alignment horizontal="center" vertical="center"/>
      <protection/>
    </xf>
    <xf numFmtId="0" fontId="2" fillId="0" borderId="126" xfId="33" applyFont="1" applyFill="1" applyBorder="1" applyAlignment="1">
      <alignment horizontal="center" vertical="center"/>
      <protection/>
    </xf>
    <xf numFmtId="0" fontId="2" fillId="0" borderId="127" xfId="33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>
      <alignment vertical="center" wrapText="1"/>
    </xf>
    <xf numFmtId="0" fontId="6" fillId="0" borderId="96" xfId="0" applyFont="1" applyFill="1" applyBorder="1" applyAlignment="1">
      <alignment horizontal="center" vertical="center"/>
    </xf>
    <xf numFmtId="0" fontId="6" fillId="0" borderId="128" xfId="0" applyFont="1" applyFill="1" applyBorder="1" applyAlignment="1">
      <alignment horizontal="center" vertical="center"/>
    </xf>
    <xf numFmtId="49" fontId="2" fillId="0" borderId="64" xfId="0" applyNumberFormat="1" applyFont="1" applyFill="1" applyBorder="1" applyAlignment="1" applyProtection="1">
      <alignment horizontal="center" vertical="center"/>
      <protection/>
    </xf>
    <xf numFmtId="173" fontId="2" fillId="0" borderId="64" xfId="0" applyNumberFormat="1" applyFont="1" applyFill="1" applyBorder="1" applyAlignment="1" applyProtection="1">
      <alignment horizontal="left" vertical="center" wrapText="1"/>
      <protection/>
    </xf>
    <xf numFmtId="173" fontId="2" fillId="0" borderId="40" xfId="0" applyNumberFormat="1" applyFont="1" applyFill="1" applyBorder="1" applyAlignment="1" applyProtection="1">
      <alignment horizontal="center" vertical="center"/>
      <protection/>
    </xf>
    <xf numFmtId="173" fontId="2" fillId="0" borderId="23" xfId="0" applyNumberFormat="1" applyFont="1" applyFill="1" applyBorder="1" applyAlignment="1" applyProtection="1">
      <alignment horizontal="center" vertical="center"/>
      <protection/>
    </xf>
    <xf numFmtId="175" fontId="6" fillId="0" borderId="64" xfId="0" applyNumberFormat="1" applyFont="1" applyFill="1" applyBorder="1" applyAlignment="1" applyProtection="1">
      <alignment horizontal="center" vertical="center"/>
      <protection/>
    </xf>
    <xf numFmtId="1" fontId="6" fillId="0" borderId="64" xfId="0" applyNumberFormat="1" applyFont="1" applyFill="1" applyBorder="1" applyAlignment="1" applyProtection="1">
      <alignment horizontal="center" vertical="center"/>
      <protection/>
    </xf>
    <xf numFmtId="1" fontId="6" fillId="0" borderId="24" xfId="0" applyNumberFormat="1" applyFont="1" applyFill="1" applyBorder="1" applyAlignment="1" applyProtection="1">
      <alignment horizontal="center" vertical="center"/>
      <protection/>
    </xf>
    <xf numFmtId="1" fontId="6" fillId="0" borderId="23" xfId="0" applyNumberFormat="1" applyFont="1" applyFill="1" applyBorder="1" applyAlignment="1" applyProtection="1">
      <alignment horizontal="center" vertical="center"/>
      <protection/>
    </xf>
    <xf numFmtId="1" fontId="6" fillId="0" borderId="25" xfId="0" applyNumberFormat="1" applyFont="1" applyFill="1" applyBorder="1" applyAlignment="1" applyProtection="1">
      <alignment horizontal="center" vertical="center"/>
      <protection/>
    </xf>
    <xf numFmtId="173" fontId="2" fillId="0" borderId="24" xfId="0" applyNumberFormat="1" applyFont="1" applyFill="1" applyBorder="1" applyAlignment="1" applyProtection="1">
      <alignment horizontal="center" vertical="center"/>
      <protection/>
    </xf>
    <xf numFmtId="173" fontId="2" fillId="0" borderId="129" xfId="0" applyNumberFormat="1" applyFont="1" applyFill="1" applyBorder="1" applyAlignment="1" applyProtection="1">
      <alignment horizontal="center" vertical="center"/>
      <protection/>
    </xf>
    <xf numFmtId="173" fontId="2" fillId="0" borderId="25" xfId="0" applyNumberFormat="1" applyFont="1" applyFill="1" applyBorder="1" applyAlignment="1" applyProtection="1">
      <alignment horizontal="center" vertical="center"/>
      <protection/>
    </xf>
    <xf numFmtId="49" fontId="2" fillId="0" borderId="20" xfId="0" applyNumberFormat="1" applyFont="1" applyFill="1" applyBorder="1" applyAlignment="1" applyProtection="1">
      <alignment horizontal="center" vertical="center"/>
      <protection/>
    </xf>
    <xf numFmtId="49" fontId="2" fillId="0" borderId="130" xfId="0" applyNumberFormat="1" applyFont="1" applyFill="1" applyBorder="1" applyAlignment="1">
      <alignment horizontal="left" vertical="center" wrapText="1"/>
    </xf>
    <xf numFmtId="173" fontId="2" fillId="0" borderId="12" xfId="0" applyNumberFormat="1" applyFont="1" applyFill="1" applyBorder="1" applyAlignment="1" applyProtection="1">
      <alignment horizontal="center" vertical="center"/>
      <protection/>
    </xf>
    <xf numFmtId="173" fontId="2" fillId="0" borderId="13" xfId="0" applyNumberFormat="1" applyFont="1" applyFill="1" applyBorder="1" applyAlignment="1" applyProtection="1">
      <alignment horizontal="center" vertical="center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173" fontId="2" fillId="0" borderId="82" xfId="0" applyNumberFormat="1" applyFont="1" applyFill="1" applyBorder="1" applyAlignment="1" applyProtection="1">
      <alignment horizontal="center" vertical="center"/>
      <protection/>
    </xf>
    <xf numFmtId="49" fontId="2" fillId="0" borderId="82" xfId="0" applyNumberFormat="1" applyFont="1" applyFill="1" applyBorder="1" applyAlignment="1">
      <alignment horizontal="left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82" xfId="0" applyNumberFormat="1" applyFont="1" applyFill="1" applyBorder="1" applyAlignment="1">
      <alignment horizontal="left" vertical="center" wrapText="1"/>
    </xf>
    <xf numFmtId="172" fontId="2" fillId="0" borderId="14" xfId="0" applyNumberFormat="1" applyFont="1" applyFill="1" applyBorder="1" applyAlignment="1" applyProtection="1">
      <alignment horizontal="center" vertical="center" wrapText="1"/>
      <protection/>
    </xf>
    <xf numFmtId="172" fontId="2" fillId="0" borderId="12" xfId="0" applyNumberFormat="1" applyFont="1" applyFill="1" applyBorder="1" applyAlignment="1" applyProtection="1">
      <alignment vertical="center"/>
      <protection/>
    </xf>
    <xf numFmtId="172" fontId="2" fillId="0" borderId="82" xfId="0" applyNumberFormat="1" applyFont="1" applyFill="1" applyBorder="1" applyAlignment="1" applyProtection="1">
      <alignment vertical="center"/>
      <protection/>
    </xf>
    <xf numFmtId="1" fontId="2" fillId="0" borderId="20" xfId="0" applyNumberFormat="1" applyFont="1" applyFill="1" applyBorder="1" applyAlignment="1">
      <alignment horizontal="center" vertical="center" wrapText="1"/>
    </xf>
    <xf numFmtId="1" fontId="2" fillId="0" borderId="82" xfId="0" applyNumberFormat="1" applyFont="1" applyFill="1" applyBorder="1" applyAlignment="1">
      <alignment horizontal="center" vertical="center" wrapText="1"/>
    </xf>
    <xf numFmtId="174" fontId="2" fillId="0" borderId="82" xfId="0" applyNumberFormat="1" applyFont="1" applyFill="1" applyBorder="1" applyAlignment="1">
      <alignment horizontal="center" vertical="center" wrapText="1"/>
    </xf>
    <xf numFmtId="49" fontId="2" fillId="0" borderId="131" xfId="55" applyNumberFormat="1" applyFont="1" applyFill="1" applyBorder="1" applyAlignment="1">
      <alignment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176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8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" fontId="2" fillId="0" borderId="20" xfId="0" applyNumberFormat="1" applyFont="1" applyFill="1" applyBorder="1" applyAlignment="1" applyProtection="1">
      <alignment horizontal="center" vertical="center"/>
      <protection/>
    </xf>
    <xf numFmtId="49" fontId="2" fillId="0" borderId="131" xfId="0" applyNumberFormat="1" applyFont="1" applyFill="1" applyBorder="1" applyAlignment="1">
      <alignment vertical="center" wrapText="1"/>
    </xf>
    <xf numFmtId="173" fontId="6" fillId="0" borderId="14" xfId="0" applyNumberFormat="1" applyFont="1" applyFill="1" applyBorder="1" applyAlignment="1" applyProtection="1">
      <alignment horizontal="center" vertical="center"/>
      <protection/>
    </xf>
    <xf numFmtId="1" fontId="6" fillId="0" borderId="20" xfId="0" applyNumberFormat="1" applyFont="1" applyFill="1" applyBorder="1" applyAlignment="1">
      <alignment horizontal="center" vertical="center" wrapText="1"/>
    </xf>
    <xf numFmtId="173" fontId="8" fillId="0" borderId="14" xfId="0" applyNumberFormat="1" applyFont="1" applyFill="1" applyBorder="1" applyAlignment="1" applyProtection="1">
      <alignment horizontal="center" vertical="center"/>
      <protection/>
    </xf>
    <xf numFmtId="0" fontId="9" fillId="0" borderId="12" xfId="0" applyFont="1" applyFill="1" applyBorder="1" applyAlignment="1">
      <alignment/>
    </xf>
    <xf numFmtId="0" fontId="9" fillId="0" borderId="82" xfId="0" applyFont="1" applyFill="1" applyBorder="1" applyAlignment="1">
      <alignment/>
    </xf>
    <xf numFmtId="1" fontId="6" fillId="0" borderId="37" xfId="0" applyNumberFormat="1" applyFont="1" applyFill="1" applyBorder="1" applyAlignment="1" applyProtection="1">
      <alignment horizontal="center" vertical="center"/>
      <protection/>
    </xf>
    <xf numFmtId="173" fontId="6" fillId="0" borderId="33" xfId="0" applyNumberFormat="1" applyFont="1" applyFill="1" applyBorder="1" applyAlignment="1">
      <alignment horizontal="center" vertical="center"/>
    </xf>
    <xf numFmtId="173" fontId="6" fillId="0" borderId="96" xfId="0" applyNumberFormat="1" applyFont="1" applyFill="1" applyBorder="1" applyAlignment="1">
      <alignment horizontal="center" vertical="center"/>
    </xf>
    <xf numFmtId="173" fontId="6" fillId="0" borderId="36" xfId="0" applyNumberFormat="1" applyFont="1" applyFill="1" applyBorder="1" applyAlignment="1">
      <alignment horizontal="center" vertical="center" wrapText="1"/>
    </xf>
    <xf numFmtId="173" fontId="6" fillId="0" borderId="33" xfId="0" applyNumberFormat="1" applyFont="1" applyFill="1" applyBorder="1" applyAlignment="1">
      <alignment horizontal="center" vertical="center" wrapText="1"/>
    </xf>
    <xf numFmtId="173" fontId="6" fillId="0" borderId="96" xfId="0" applyNumberFormat="1" applyFont="1" applyFill="1" applyBorder="1" applyAlignment="1">
      <alignment horizontal="center" vertical="center" wrapText="1"/>
    </xf>
    <xf numFmtId="173" fontId="6" fillId="0" borderId="38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32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" fontId="6" fillId="0" borderId="16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0" fontId="2" fillId="0" borderId="130" xfId="0" applyNumberFormat="1" applyFont="1" applyFill="1" applyBorder="1" applyAlignment="1">
      <alignment horizontal="center" vertical="center" wrapText="1"/>
    </xf>
    <xf numFmtId="49" fontId="2" fillId="0" borderId="130" xfId="0" applyNumberFormat="1" applyFont="1" applyFill="1" applyBorder="1" applyAlignment="1">
      <alignment horizontal="center" vertical="center" wrapText="1"/>
    </xf>
    <xf numFmtId="49" fontId="2" fillId="0" borderId="3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30" xfId="0" applyNumberFormat="1" applyFont="1" applyFill="1" applyBorder="1" applyAlignment="1">
      <alignment vertical="center" wrapText="1"/>
    </xf>
    <xf numFmtId="173" fontId="2" fillId="0" borderId="16" xfId="0" applyNumberFormat="1" applyFont="1" applyFill="1" applyBorder="1" applyAlignment="1" applyProtection="1">
      <alignment horizontal="center" vertical="center"/>
      <protection/>
    </xf>
    <xf numFmtId="173" fontId="2" fillId="0" borderId="11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173" fontId="2" fillId="0" borderId="130" xfId="0" applyNumberFormat="1" applyFont="1" applyFill="1" applyBorder="1" applyAlignment="1" applyProtection="1">
      <alignment horizontal="center" vertical="center"/>
      <protection/>
    </xf>
    <xf numFmtId="49" fontId="2" fillId="0" borderId="82" xfId="0" applyNumberFormat="1" applyFont="1" applyFill="1" applyBorder="1" applyAlignment="1">
      <alignment vertical="center" wrapText="1"/>
    </xf>
    <xf numFmtId="173" fontId="2" fillId="0" borderId="18" xfId="0" applyNumberFormat="1" applyFont="1" applyFill="1" applyBorder="1" applyAlignment="1" applyProtection="1">
      <alignment horizontal="center" vertical="center"/>
      <protection/>
    </xf>
    <xf numFmtId="174" fontId="6" fillId="0" borderId="20" xfId="0" applyNumberFormat="1" applyFont="1" applyFill="1" applyBorder="1" applyAlignment="1">
      <alignment horizontal="center" vertical="center"/>
    </xf>
    <xf numFmtId="1" fontId="6" fillId="0" borderId="20" xfId="0" applyNumberFormat="1" applyFont="1" applyFill="1" applyBorder="1" applyAlignment="1">
      <alignment horizontal="center" vertical="center"/>
    </xf>
    <xf numFmtId="0" fontId="2" fillId="0" borderId="84" xfId="0" applyNumberFormat="1" applyFont="1" applyFill="1" applyBorder="1" applyAlignment="1">
      <alignment horizontal="center" vertical="center" wrapText="1"/>
    </xf>
    <xf numFmtId="0" fontId="2" fillId="0" borderId="82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174" fontId="2" fillId="0" borderId="20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172" fontId="2" fillId="0" borderId="84" xfId="0" applyNumberFormat="1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/>
    </xf>
    <xf numFmtId="0" fontId="2" fillId="0" borderId="31" xfId="0" applyNumberFormat="1" applyFont="1" applyFill="1" applyBorder="1" applyAlignment="1">
      <alignment horizontal="center" vertical="center"/>
    </xf>
    <xf numFmtId="1" fontId="2" fillId="0" borderId="71" xfId="0" applyNumberFormat="1" applyFont="1" applyFill="1" applyBorder="1" applyAlignment="1">
      <alignment horizontal="center" vertical="center" wrapText="1"/>
    </xf>
    <xf numFmtId="14" fontId="2" fillId="0" borderId="20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84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0" fontId="2" fillId="0" borderId="84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70" xfId="0" applyNumberFormat="1" applyFont="1" applyFill="1" applyBorder="1" applyAlignment="1">
      <alignment horizontal="center" vertical="center" wrapText="1"/>
    </xf>
    <xf numFmtId="0" fontId="2" fillId="0" borderId="106" xfId="0" applyNumberFormat="1" applyFont="1" applyFill="1" applyBorder="1" applyAlignment="1">
      <alignment horizontal="center" vertical="center" wrapText="1"/>
    </xf>
    <xf numFmtId="172" fontId="6" fillId="0" borderId="84" xfId="0" applyNumberFormat="1" applyFont="1" applyFill="1" applyBorder="1" applyAlignment="1">
      <alignment horizontal="center" vertical="center" wrapText="1"/>
    </xf>
    <xf numFmtId="0" fontId="6" fillId="0" borderId="31" xfId="0" applyNumberFormat="1" applyFont="1" applyFill="1" applyBorder="1" applyAlignment="1">
      <alignment horizontal="center" vertical="center"/>
    </xf>
    <xf numFmtId="1" fontId="6" fillId="0" borderId="71" xfId="0" applyNumberFormat="1" applyFont="1" applyFill="1" applyBorder="1" applyAlignment="1">
      <alignment horizontal="center" vertical="center" wrapText="1"/>
    </xf>
    <xf numFmtId="172" fontId="6" fillId="0" borderId="71" xfId="0" applyNumberFormat="1" applyFont="1" applyFill="1" applyBorder="1" applyAlignment="1">
      <alignment horizontal="center" vertical="center"/>
    </xf>
    <xf numFmtId="0" fontId="2" fillId="0" borderId="132" xfId="0" applyNumberFormat="1" applyFont="1" applyFill="1" applyBorder="1" applyAlignment="1">
      <alignment horizontal="center" vertical="center" wrapText="1"/>
    </xf>
    <xf numFmtId="0" fontId="2" fillId="0" borderId="133" xfId="0" applyNumberFormat="1" applyFont="1" applyFill="1" applyBorder="1" applyAlignment="1">
      <alignment horizontal="center" vertical="center" wrapText="1"/>
    </xf>
    <xf numFmtId="172" fontId="6" fillId="0" borderId="84" xfId="0" applyNumberFormat="1" applyFont="1" applyFill="1" applyBorder="1" applyAlignment="1">
      <alignment horizontal="center" vertical="center"/>
    </xf>
    <xf numFmtId="1" fontId="6" fillId="0" borderId="71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6" fillId="0" borderId="85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17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" fontId="2" fillId="0" borderId="17" xfId="0" applyNumberFormat="1" applyFont="1" applyFill="1" applyBorder="1" applyAlignment="1">
      <alignment horizontal="center" vertical="center" wrapText="1"/>
    </xf>
    <xf numFmtId="1" fontId="2" fillId="0" borderId="130" xfId="0" applyNumberFormat="1" applyFont="1" applyFill="1" applyBorder="1" applyAlignment="1">
      <alignment horizontal="center" vertical="center" wrapText="1"/>
    </xf>
    <xf numFmtId="1" fontId="6" fillId="0" borderId="17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34" xfId="0" applyNumberFormat="1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 wrapText="1"/>
    </xf>
    <xf numFmtId="172" fontId="6" fillId="0" borderId="18" xfId="0" applyNumberFormat="1" applyFont="1" applyFill="1" applyBorder="1" applyAlignment="1">
      <alignment horizontal="center" vertical="center" wrapText="1"/>
    </xf>
    <xf numFmtId="172" fontId="2" fillId="0" borderId="18" xfId="0" applyNumberFormat="1" applyFont="1" applyFill="1" applyBorder="1" applyAlignment="1">
      <alignment horizontal="center" vertical="center" wrapText="1"/>
    </xf>
    <xf numFmtId="172" fontId="6" fillId="0" borderId="12" xfId="0" applyNumberFormat="1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center" vertical="center" wrapText="1"/>
    </xf>
    <xf numFmtId="172" fontId="6" fillId="0" borderId="31" xfId="0" applyNumberFormat="1" applyFont="1" applyFill="1" applyBorder="1" applyAlignment="1">
      <alignment horizontal="center" vertical="center" wrapText="1"/>
    </xf>
    <xf numFmtId="172" fontId="6" fillId="0" borderId="71" xfId="0" applyNumberFormat="1" applyFont="1" applyFill="1" applyBorder="1" applyAlignment="1">
      <alignment horizontal="center" vertical="center" wrapText="1"/>
    </xf>
    <xf numFmtId="172" fontId="2" fillId="0" borderId="31" xfId="0" applyNumberFormat="1" applyFont="1" applyFill="1" applyBorder="1" applyAlignment="1">
      <alignment horizontal="center" vertical="center" wrapText="1"/>
    </xf>
    <xf numFmtId="172" fontId="2" fillId="0" borderId="71" xfId="0" applyNumberFormat="1" applyFont="1" applyFill="1" applyBorder="1" applyAlignment="1">
      <alignment horizontal="center" vertical="center" wrapText="1"/>
    </xf>
    <xf numFmtId="49" fontId="2" fillId="0" borderId="135" xfId="0" applyNumberFormat="1" applyFont="1" applyFill="1" applyBorder="1" applyAlignment="1">
      <alignment horizontal="center" vertical="center" wrapText="1"/>
    </xf>
    <xf numFmtId="49" fontId="2" fillId="0" borderId="136" xfId="0" applyNumberFormat="1" applyFont="1" applyFill="1" applyBorder="1" applyAlignment="1">
      <alignment vertical="center" wrapText="1"/>
    </xf>
    <xf numFmtId="0" fontId="2" fillId="0" borderId="137" xfId="0" applyNumberFormat="1" applyFont="1" applyFill="1" applyBorder="1" applyAlignment="1" applyProtection="1">
      <alignment horizontal="center" vertical="center"/>
      <protection/>
    </xf>
    <xf numFmtId="174" fontId="6" fillId="0" borderId="135" xfId="0" applyNumberFormat="1" applyFont="1" applyFill="1" applyBorder="1" applyAlignment="1">
      <alignment horizontal="center" vertical="center"/>
    </xf>
    <xf numFmtId="0" fontId="6" fillId="0" borderId="135" xfId="0" applyFont="1" applyFill="1" applyBorder="1" applyAlignment="1">
      <alignment horizontal="center" vertical="center"/>
    </xf>
    <xf numFmtId="172" fontId="6" fillId="0" borderId="138" xfId="0" applyNumberFormat="1" applyFont="1" applyFill="1" applyBorder="1" applyAlignment="1">
      <alignment horizontal="center" vertical="center" wrapText="1"/>
    </xf>
    <xf numFmtId="0" fontId="6" fillId="0" borderId="139" xfId="0" applyFont="1" applyFill="1" applyBorder="1" applyAlignment="1">
      <alignment horizontal="center" vertical="center"/>
    </xf>
    <xf numFmtId="172" fontId="6" fillId="0" borderId="140" xfId="0" applyNumberFormat="1" applyFont="1" applyFill="1" applyBorder="1" applyAlignment="1">
      <alignment horizontal="center" vertical="center"/>
    </xf>
    <xf numFmtId="0" fontId="2" fillId="0" borderId="136" xfId="0" applyNumberFormat="1" applyFont="1" applyFill="1" applyBorder="1" applyAlignment="1">
      <alignment horizontal="center" vertical="center" wrapText="1"/>
    </xf>
    <xf numFmtId="0" fontId="2" fillId="0" borderId="137" xfId="0" applyNumberFormat="1" applyFont="1" applyFill="1" applyBorder="1" applyAlignment="1">
      <alignment horizontal="center" vertical="center" wrapText="1"/>
    </xf>
    <xf numFmtId="1" fontId="2" fillId="0" borderId="136" xfId="0" applyNumberFormat="1" applyFont="1" applyFill="1" applyBorder="1" applyAlignment="1">
      <alignment horizontal="center" vertical="center" wrapText="1"/>
    </xf>
    <xf numFmtId="174" fontId="2" fillId="0" borderId="135" xfId="0" applyNumberFormat="1" applyFont="1" applyFill="1" applyBorder="1" applyAlignment="1">
      <alignment horizontal="center" vertical="center"/>
    </xf>
    <xf numFmtId="0" fontId="2" fillId="0" borderId="135" xfId="0" applyFont="1" applyFill="1" applyBorder="1" applyAlignment="1">
      <alignment horizontal="center" vertical="center"/>
    </xf>
    <xf numFmtId="172" fontId="2" fillId="0" borderId="22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172" fontId="2" fillId="0" borderId="26" xfId="0" applyNumberFormat="1" applyFont="1" applyFill="1" applyBorder="1" applyAlignment="1">
      <alignment horizontal="center" vertical="center"/>
    </xf>
    <xf numFmtId="49" fontId="2" fillId="0" borderId="135" xfId="0" applyNumberFormat="1" applyFont="1" applyFill="1" applyBorder="1" applyAlignment="1" applyProtection="1">
      <alignment horizontal="center" vertical="center"/>
      <protection/>
    </xf>
    <xf numFmtId="49" fontId="2" fillId="0" borderId="48" xfId="0" applyNumberFormat="1" applyFont="1" applyFill="1" applyBorder="1" applyAlignment="1" applyProtection="1">
      <alignment horizontal="center" vertical="center"/>
      <protection/>
    </xf>
    <xf numFmtId="49" fontId="2" fillId="0" borderId="48" xfId="0" applyNumberFormat="1" applyFont="1" applyFill="1" applyBorder="1" applyAlignment="1">
      <alignment horizontal="left" vertical="center" wrapText="1"/>
    </xf>
    <xf numFmtId="1" fontId="6" fillId="0" borderId="48" xfId="0" applyNumberFormat="1" applyFont="1" applyFill="1" applyBorder="1" applyAlignment="1">
      <alignment horizontal="center" vertical="center" wrapText="1"/>
    </xf>
    <xf numFmtId="1" fontId="6" fillId="0" borderId="28" xfId="0" applyNumberFormat="1" applyFont="1" applyFill="1" applyBorder="1" applyAlignment="1">
      <alignment horizontal="center" vertical="center" wrapText="1"/>
    </xf>
    <xf numFmtId="1" fontId="2" fillId="0" borderId="94" xfId="0" applyNumberFormat="1" applyFont="1" applyFill="1" applyBorder="1" applyAlignment="1">
      <alignment horizontal="center" vertical="center" wrapText="1"/>
    </xf>
    <xf numFmtId="0" fontId="2" fillId="0" borderId="94" xfId="0" applyFont="1" applyFill="1" applyBorder="1" applyAlignment="1">
      <alignment horizontal="center" vertical="center" wrapText="1"/>
    </xf>
    <xf numFmtId="1" fontId="6" fillId="0" borderId="141" xfId="0" applyNumberFormat="1" applyFont="1" applyFill="1" applyBorder="1" applyAlignment="1">
      <alignment horizontal="center" vertical="center"/>
    </xf>
    <xf numFmtId="1" fontId="6" fillId="0" borderId="142" xfId="0" applyNumberFormat="1" applyFont="1" applyFill="1" applyBorder="1" applyAlignment="1">
      <alignment horizontal="center" vertical="center"/>
    </xf>
    <xf numFmtId="1" fontId="6" fillId="0" borderId="143" xfId="0" applyNumberFormat="1" applyFont="1" applyFill="1" applyBorder="1" applyAlignment="1">
      <alignment horizontal="center" vertical="center"/>
    </xf>
    <xf numFmtId="1" fontId="6" fillId="0" borderId="121" xfId="0" applyNumberFormat="1" applyFont="1" applyFill="1" applyBorder="1" applyAlignment="1">
      <alignment horizontal="center" vertical="center"/>
    </xf>
    <xf numFmtId="1" fontId="6" fillId="0" borderId="144" xfId="0" applyNumberFormat="1" applyFont="1" applyFill="1" applyBorder="1" applyAlignment="1">
      <alignment horizontal="center" vertical="center"/>
    </xf>
    <xf numFmtId="49" fontId="2" fillId="0" borderId="74" xfId="0" applyNumberFormat="1" applyFont="1" applyFill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left" vertical="center" wrapText="1"/>
    </xf>
    <xf numFmtId="0" fontId="2" fillId="0" borderId="76" xfId="0" applyFont="1" applyFill="1" applyBorder="1" applyAlignment="1">
      <alignment horizontal="center" vertical="center" wrapText="1"/>
    </xf>
    <xf numFmtId="174" fontId="6" fillId="0" borderId="77" xfId="0" applyNumberFormat="1" applyFont="1" applyFill="1" applyBorder="1" applyAlignment="1" applyProtection="1">
      <alignment horizontal="center" vertical="center"/>
      <protection/>
    </xf>
    <xf numFmtId="1" fontId="6" fillId="0" borderId="77" xfId="0" applyNumberFormat="1" applyFont="1" applyFill="1" applyBorder="1" applyAlignment="1" applyProtection="1">
      <alignment horizontal="center" vertical="center"/>
      <protection/>
    </xf>
    <xf numFmtId="1" fontId="6" fillId="0" borderId="78" xfId="0" applyNumberFormat="1" applyFont="1" applyFill="1" applyBorder="1" applyAlignment="1" applyProtection="1">
      <alignment horizontal="center" vertical="center"/>
      <protection/>
    </xf>
    <xf numFmtId="1" fontId="6" fillId="0" borderId="76" xfId="0" applyNumberFormat="1" applyFont="1" applyFill="1" applyBorder="1" applyAlignment="1" applyProtection="1">
      <alignment horizontal="center" vertical="center"/>
      <protection/>
    </xf>
    <xf numFmtId="1" fontId="6" fillId="0" borderId="69" xfId="0" applyNumberFormat="1" applyFont="1" applyFill="1" applyBorder="1" applyAlignment="1" applyProtection="1">
      <alignment horizontal="center" vertical="center"/>
      <protection/>
    </xf>
    <xf numFmtId="0" fontId="6" fillId="0" borderId="78" xfId="0" applyFont="1" applyFill="1" applyBorder="1" applyAlignment="1">
      <alignment horizontal="center" vertical="center"/>
    </xf>
    <xf numFmtId="0" fontId="6" fillId="0" borderId="75" xfId="0" applyFont="1" applyFill="1" applyBorder="1" applyAlignment="1">
      <alignment horizontal="center" vertical="center"/>
    </xf>
    <xf numFmtId="0" fontId="6" fillId="0" borderId="79" xfId="0" applyFont="1" applyFill="1" applyBorder="1" applyAlignment="1">
      <alignment horizontal="center" vertical="center"/>
    </xf>
    <xf numFmtId="172" fontId="6" fillId="0" borderId="68" xfId="0" applyNumberFormat="1" applyFont="1" applyFill="1" applyBorder="1" applyAlignment="1">
      <alignment horizontal="center" vertical="center"/>
    </xf>
    <xf numFmtId="172" fontId="6" fillId="0" borderId="75" xfId="0" applyNumberFormat="1" applyFont="1" applyFill="1" applyBorder="1" applyAlignment="1">
      <alignment horizontal="center" vertical="center"/>
    </xf>
    <xf numFmtId="172" fontId="6" fillId="0" borderId="69" xfId="0" applyNumberFormat="1" applyFont="1" applyFill="1" applyBorder="1" applyAlignment="1">
      <alignment horizontal="center" vertical="center"/>
    </xf>
    <xf numFmtId="172" fontId="6" fillId="0" borderId="78" xfId="0" applyNumberFormat="1" applyFont="1" applyFill="1" applyBorder="1" applyAlignment="1">
      <alignment horizontal="center" vertical="center"/>
    </xf>
    <xf numFmtId="172" fontId="6" fillId="0" borderId="79" xfId="0" applyNumberFormat="1" applyFont="1" applyFill="1" applyBorder="1" applyAlignment="1">
      <alignment horizontal="center" vertical="center"/>
    </xf>
    <xf numFmtId="172" fontId="6" fillId="0" borderId="80" xfId="0" applyNumberFormat="1" applyFont="1" applyFill="1" applyBorder="1" applyAlignment="1">
      <alignment horizontal="center" vertical="center"/>
    </xf>
    <xf numFmtId="0" fontId="2" fillId="0" borderId="82" xfId="0" applyFont="1" applyFill="1" applyBorder="1" applyAlignment="1">
      <alignment horizontal="left" vertical="center" wrapText="1"/>
    </xf>
    <xf numFmtId="0" fontId="2" fillId="0" borderId="125" xfId="0" applyFont="1" applyFill="1" applyBorder="1" applyAlignment="1">
      <alignment horizontal="center" vertical="center" wrapText="1"/>
    </xf>
    <xf numFmtId="0" fontId="2" fillId="0" borderId="126" xfId="0" applyFont="1" applyFill="1" applyBorder="1" applyAlignment="1">
      <alignment horizontal="center" vertical="center" wrapText="1"/>
    </xf>
    <xf numFmtId="0" fontId="2" fillId="0" borderId="127" xfId="0" applyFont="1" applyFill="1" applyBorder="1" applyAlignment="1">
      <alignment horizontal="center" vertical="center" wrapText="1"/>
    </xf>
    <xf numFmtId="174" fontId="6" fillId="0" borderId="145" xfId="0" applyNumberFormat="1" applyFont="1" applyFill="1" applyBorder="1" applyAlignment="1" applyProtection="1">
      <alignment horizontal="center" vertical="center"/>
      <protection/>
    </xf>
    <xf numFmtId="1" fontId="6" fillId="0" borderId="83" xfId="0" applyNumberFormat="1" applyFont="1" applyFill="1" applyBorder="1" applyAlignment="1" applyProtection="1">
      <alignment horizontal="center" vertical="center"/>
      <protection/>
    </xf>
    <xf numFmtId="1" fontId="6" fillId="0" borderId="146" xfId="0" applyNumberFormat="1" applyFont="1" applyFill="1" applyBorder="1" applyAlignment="1" applyProtection="1">
      <alignment horizontal="center" vertical="center"/>
      <protection/>
    </xf>
    <xf numFmtId="1" fontId="6" fillId="0" borderId="126" xfId="0" applyNumberFormat="1" applyFont="1" applyFill="1" applyBorder="1" applyAlignment="1" applyProtection="1">
      <alignment horizontal="center" vertical="center"/>
      <protection/>
    </xf>
    <xf numFmtId="1" fontId="6" fillId="0" borderId="127" xfId="0" applyNumberFormat="1" applyFont="1" applyFill="1" applyBorder="1" applyAlignment="1" applyProtection="1">
      <alignment horizontal="center" vertical="center"/>
      <protection/>
    </xf>
    <xf numFmtId="0" fontId="6" fillId="0" borderId="146" xfId="0" applyFont="1" applyFill="1" applyBorder="1" applyAlignment="1">
      <alignment horizontal="center" vertical="center"/>
    </xf>
    <xf numFmtId="0" fontId="6" fillId="0" borderId="130" xfId="0" applyFont="1" applyFill="1" applyBorder="1" applyAlignment="1">
      <alignment horizontal="center" vertical="center"/>
    </xf>
    <xf numFmtId="0" fontId="6" fillId="0" borderId="147" xfId="0" applyFont="1" applyFill="1" applyBorder="1" applyAlignment="1">
      <alignment horizontal="center" vertical="center"/>
    </xf>
    <xf numFmtId="172" fontId="6" fillId="0" borderId="125" xfId="0" applyNumberFormat="1" applyFont="1" applyFill="1" applyBorder="1" applyAlignment="1">
      <alignment horizontal="center" vertical="center"/>
    </xf>
    <xf numFmtId="172" fontId="6" fillId="0" borderId="130" xfId="0" applyNumberFormat="1" applyFont="1" applyFill="1" applyBorder="1" applyAlignment="1">
      <alignment horizontal="center" vertical="center"/>
    </xf>
    <xf numFmtId="172" fontId="6" fillId="0" borderId="127" xfId="0" applyNumberFormat="1" applyFont="1" applyFill="1" applyBorder="1" applyAlignment="1">
      <alignment horizontal="center" vertical="center"/>
    </xf>
    <xf numFmtId="172" fontId="6" fillId="0" borderId="147" xfId="0" applyNumberFormat="1" applyFont="1" applyFill="1" applyBorder="1" applyAlignment="1">
      <alignment horizontal="center" vertical="center"/>
    </xf>
    <xf numFmtId="172" fontId="6" fillId="0" borderId="148" xfId="0" applyNumberFormat="1" applyFont="1" applyFill="1" applyBorder="1" applyAlignment="1">
      <alignment horizontal="center" vertical="center"/>
    </xf>
    <xf numFmtId="49" fontId="2" fillId="0" borderId="81" xfId="0" applyNumberFormat="1" applyFont="1" applyFill="1" applyBorder="1" applyAlignment="1">
      <alignment horizontal="center" vertical="center" wrapText="1"/>
    </xf>
    <xf numFmtId="174" fontId="6" fillId="0" borderId="83" xfId="0" applyNumberFormat="1" applyFont="1" applyFill="1" applyBorder="1" applyAlignment="1" applyProtection="1">
      <alignment horizontal="center" vertical="center"/>
      <protection/>
    </xf>
    <xf numFmtId="1" fontId="6" fillId="0" borderId="84" xfId="0" applyNumberFormat="1" applyFont="1" applyFill="1" applyBorder="1" applyAlignment="1" applyProtection="1">
      <alignment horizontal="center" vertical="center"/>
      <protection/>
    </xf>
    <xf numFmtId="1" fontId="6" fillId="0" borderId="31" xfId="0" applyNumberFormat="1" applyFont="1" applyFill="1" applyBorder="1" applyAlignment="1" applyProtection="1">
      <alignment horizontal="center" vertical="center"/>
      <protection/>
    </xf>
    <xf numFmtId="1" fontId="6" fillId="0" borderId="71" xfId="0" applyNumberFormat="1" applyFont="1" applyFill="1" applyBorder="1" applyAlignment="1" applyProtection="1">
      <alignment horizontal="center" vertical="center"/>
      <protection/>
    </xf>
    <xf numFmtId="0" fontId="6" fillId="0" borderId="82" xfId="0" applyFont="1" applyFill="1" applyBorder="1" applyAlignment="1">
      <alignment horizontal="center" vertical="center"/>
    </xf>
    <xf numFmtId="172" fontId="6" fillId="0" borderId="70" xfId="0" applyNumberFormat="1" applyFont="1" applyFill="1" applyBorder="1" applyAlignment="1">
      <alignment horizontal="center" vertical="center"/>
    </xf>
    <xf numFmtId="172" fontId="6" fillId="0" borderId="82" xfId="0" applyNumberFormat="1" applyFont="1" applyFill="1" applyBorder="1" applyAlignment="1">
      <alignment horizontal="center" vertical="center"/>
    </xf>
    <xf numFmtId="172" fontId="6" fillId="0" borderId="85" xfId="0" applyNumberFormat="1" applyFont="1" applyFill="1" applyBorder="1" applyAlignment="1">
      <alignment horizontal="center" vertical="center"/>
    </xf>
    <xf numFmtId="172" fontId="6" fillId="0" borderId="86" xfId="0" applyNumberFormat="1" applyFont="1" applyFill="1" applyBorder="1" applyAlignment="1">
      <alignment horizontal="center" vertical="center"/>
    </xf>
    <xf numFmtId="49" fontId="2" fillId="0" borderId="87" xfId="0" applyNumberFormat="1" applyFont="1" applyFill="1" applyBorder="1" applyAlignment="1">
      <alignment horizontal="center" vertical="center" wrapText="1"/>
    </xf>
    <xf numFmtId="0" fontId="2" fillId="0" borderId="88" xfId="0" applyFont="1" applyFill="1" applyBorder="1" applyAlignment="1">
      <alignment horizontal="left" vertical="center" wrapText="1"/>
    </xf>
    <xf numFmtId="0" fontId="2" fillId="0" borderId="89" xfId="0" applyFont="1" applyFill="1" applyBorder="1" applyAlignment="1">
      <alignment horizontal="center" vertical="center" wrapText="1"/>
    </xf>
    <xf numFmtId="174" fontId="6" fillId="0" borderId="90" xfId="0" applyNumberFormat="1" applyFont="1" applyFill="1" applyBorder="1" applyAlignment="1" applyProtection="1">
      <alignment horizontal="center" vertical="center"/>
      <protection/>
    </xf>
    <xf numFmtId="1" fontId="6" fillId="0" borderId="90" xfId="0" applyNumberFormat="1" applyFont="1" applyFill="1" applyBorder="1" applyAlignment="1" applyProtection="1">
      <alignment horizontal="center" vertical="center"/>
      <protection/>
    </xf>
    <xf numFmtId="1" fontId="6" fillId="0" borderId="91" xfId="0" applyNumberFormat="1" applyFont="1" applyFill="1" applyBorder="1" applyAlignment="1" applyProtection="1">
      <alignment horizontal="center" vertical="center"/>
      <protection/>
    </xf>
    <xf numFmtId="1" fontId="6" fillId="0" borderId="89" xfId="0" applyNumberFormat="1" applyFont="1" applyFill="1" applyBorder="1" applyAlignment="1" applyProtection="1">
      <alignment horizontal="center" vertical="center"/>
      <protection/>
    </xf>
    <xf numFmtId="1" fontId="6" fillId="0" borderId="73" xfId="0" applyNumberFormat="1" applyFont="1" applyFill="1" applyBorder="1" applyAlignment="1" applyProtection="1">
      <alignment horizontal="center" vertical="center"/>
      <protection/>
    </xf>
    <xf numFmtId="0" fontId="6" fillId="0" borderId="91" xfId="0" applyFont="1" applyFill="1" applyBorder="1" applyAlignment="1">
      <alignment horizontal="center" vertical="center"/>
    </xf>
    <xf numFmtId="0" fontId="6" fillId="0" borderId="88" xfId="0" applyFont="1" applyFill="1" applyBorder="1" applyAlignment="1">
      <alignment horizontal="center" vertical="center"/>
    </xf>
    <xf numFmtId="0" fontId="6" fillId="0" borderId="92" xfId="0" applyFont="1" applyFill="1" applyBorder="1" applyAlignment="1">
      <alignment horizontal="center" vertical="center"/>
    </xf>
    <xf numFmtId="172" fontId="6" fillId="0" borderId="72" xfId="0" applyNumberFormat="1" applyFont="1" applyFill="1" applyBorder="1" applyAlignment="1">
      <alignment horizontal="center" vertical="center"/>
    </xf>
    <xf numFmtId="172" fontId="6" fillId="0" borderId="88" xfId="0" applyNumberFormat="1" applyFont="1" applyFill="1" applyBorder="1" applyAlignment="1">
      <alignment horizontal="center" vertical="center"/>
    </xf>
    <xf numFmtId="172" fontId="6" fillId="0" borderId="73" xfId="0" applyNumberFormat="1" applyFont="1" applyFill="1" applyBorder="1" applyAlignment="1">
      <alignment horizontal="center" vertical="center"/>
    </xf>
    <xf numFmtId="172" fontId="6" fillId="0" borderId="91" xfId="0" applyNumberFormat="1" applyFont="1" applyFill="1" applyBorder="1" applyAlignment="1">
      <alignment horizontal="center" vertical="center"/>
    </xf>
    <xf numFmtId="172" fontId="6" fillId="0" borderId="92" xfId="0" applyNumberFormat="1" applyFont="1" applyFill="1" applyBorder="1" applyAlignment="1">
      <alignment horizontal="center" vertical="center"/>
    </xf>
    <xf numFmtId="172" fontId="6" fillId="0" borderId="93" xfId="0" applyNumberFormat="1" applyFont="1" applyFill="1" applyBorder="1" applyAlignment="1">
      <alignment horizontal="center" vertical="center"/>
    </xf>
    <xf numFmtId="1" fontId="6" fillId="0" borderId="41" xfId="0" applyNumberFormat="1" applyFont="1" applyFill="1" applyBorder="1" applyAlignment="1" applyProtection="1">
      <alignment horizontal="center" vertical="center"/>
      <protection/>
    </xf>
    <xf numFmtId="1" fontId="6" fillId="0" borderId="149" xfId="0" applyNumberFormat="1" applyFont="1" applyFill="1" applyBorder="1" applyAlignment="1" applyProtection="1">
      <alignment horizontal="center" vertical="center"/>
      <protection/>
    </xf>
    <xf numFmtId="0" fontId="6" fillId="0" borderId="149" xfId="0" applyFont="1" applyFill="1" applyBorder="1" applyAlignment="1">
      <alignment horizontal="center" vertical="center"/>
    </xf>
    <xf numFmtId="0" fontId="6" fillId="0" borderId="150" xfId="0" applyFont="1" applyFill="1" applyBorder="1" applyAlignment="1">
      <alignment horizontal="center" vertical="center"/>
    </xf>
    <xf numFmtId="172" fontId="6" fillId="0" borderId="42" xfId="0" applyNumberFormat="1" applyFont="1" applyFill="1" applyBorder="1" applyAlignment="1">
      <alignment horizontal="center" vertical="center"/>
    </xf>
    <xf numFmtId="172" fontId="6" fillId="0" borderId="128" xfId="0" applyNumberFormat="1" applyFont="1" applyFill="1" applyBorder="1" applyAlignment="1">
      <alignment horizontal="center" vertical="center"/>
    </xf>
    <xf numFmtId="172" fontId="6" fillId="0" borderId="43" xfId="0" applyNumberFormat="1" applyFont="1" applyFill="1" applyBorder="1" applyAlignment="1">
      <alignment horizontal="center" vertical="center"/>
    </xf>
    <xf numFmtId="172" fontId="6" fillId="0" borderId="149" xfId="0" applyNumberFormat="1" applyFont="1" applyFill="1" applyBorder="1" applyAlignment="1">
      <alignment horizontal="center" vertical="center"/>
    </xf>
    <xf numFmtId="172" fontId="6" fillId="0" borderId="150" xfId="0" applyNumberFormat="1" applyFont="1" applyFill="1" applyBorder="1" applyAlignment="1">
      <alignment horizontal="center" vertical="center"/>
    </xf>
    <xf numFmtId="172" fontId="6" fillId="0" borderId="44" xfId="0" applyNumberFormat="1" applyFont="1" applyFill="1" applyBorder="1" applyAlignment="1">
      <alignment horizontal="center" vertical="center"/>
    </xf>
    <xf numFmtId="49" fontId="2" fillId="0" borderId="151" xfId="0" applyNumberFormat="1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149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right" vertical="center" wrapText="1"/>
    </xf>
    <xf numFmtId="0" fontId="6" fillId="0" borderId="150" xfId="0" applyFont="1" applyFill="1" applyBorder="1" applyAlignment="1">
      <alignment horizontal="right" vertical="center" wrapText="1"/>
    </xf>
    <xf numFmtId="1" fontId="6" fillId="0" borderId="150" xfId="0" applyNumberFormat="1" applyFont="1" applyFill="1" applyBorder="1" applyAlignment="1" applyProtection="1">
      <alignment horizontal="center" vertical="center"/>
      <protection/>
    </xf>
    <xf numFmtId="0" fontId="6" fillId="0" borderId="4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1" fontId="6" fillId="0" borderId="152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/>
    </xf>
    <xf numFmtId="174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3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82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2" fillId="0" borderId="135" xfId="0" applyFont="1" applyFill="1" applyBorder="1" applyAlignment="1">
      <alignment horizontal="left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13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3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2" fillId="0" borderId="135" xfId="0" applyFont="1" applyFill="1" applyBorder="1" applyAlignment="1">
      <alignment horizontal="left" vertical="center" wrapText="1"/>
    </xf>
    <xf numFmtId="49" fontId="2" fillId="0" borderId="48" xfId="0" applyNumberFormat="1" applyFont="1" applyFill="1" applyBorder="1" applyAlignment="1">
      <alignment horizontal="center" vertical="center"/>
    </xf>
    <xf numFmtId="49" fontId="2" fillId="0" borderId="135" xfId="0" applyNumberFormat="1" applyFont="1" applyFill="1" applyBorder="1" applyAlignment="1">
      <alignment horizontal="center" vertical="center"/>
    </xf>
    <xf numFmtId="0" fontId="6" fillId="0" borderId="137" xfId="0" applyFont="1" applyFill="1" applyBorder="1" applyAlignment="1">
      <alignment horizontal="center" vertical="center"/>
    </xf>
    <xf numFmtId="0" fontId="6" fillId="0" borderId="153" xfId="0" applyFont="1" applyFill="1" applyBorder="1" applyAlignment="1">
      <alignment horizontal="center" vertical="center"/>
    </xf>
    <xf numFmtId="0" fontId="6" fillId="0" borderId="154" xfId="0" applyFont="1" applyFill="1" applyBorder="1" applyAlignment="1">
      <alignment horizontal="center" vertical="center"/>
    </xf>
    <xf numFmtId="0" fontId="6" fillId="0" borderId="15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left" vertical="center" wrapText="1"/>
    </xf>
    <xf numFmtId="172" fontId="2" fillId="0" borderId="13" xfId="0" applyNumberFormat="1" applyFont="1" applyFill="1" applyBorder="1" applyAlignment="1">
      <alignment horizontal="center" vertical="center"/>
    </xf>
    <xf numFmtId="172" fontId="2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2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1" fontId="6" fillId="0" borderId="96" xfId="0" applyNumberFormat="1" applyFont="1" applyFill="1" applyBorder="1" applyAlignment="1">
      <alignment horizontal="center" vertical="center"/>
    </xf>
    <xf numFmtId="0" fontId="2" fillId="0" borderId="156" xfId="0" applyFont="1" applyFill="1" applyBorder="1" applyAlignment="1">
      <alignment horizontal="center" vertical="center" wrapText="1"/>
    </xf>
    <xf numFmtId="0" fontId="2" fillId="0" borderId="15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158" xfId="0" applyFont="1" applyFill="1" applyBorder="1" applyAlignment="1">
      <alignment horizontal="center" vertical="center"/>
    </xf>
    <xf numFmtId="0" fontId="2" fillId="0" borderId="159" xfId="0" applyFont="1" applyFill="1" applyBorder="1" applyAlignment="1">
      <alignment horizontal="center" vertical="center"/>
    </xf>
    <xf numFmtId="0" fontId="2" fillId="0" borderId="160" xfId="0" applyFont="1" applyFill="1" applyBorder="1" applyAlignment="1">
      <alignment horizontal="center" vertical="center"/>
    </xf>
    <xf numFmtId="0" fontId="2" fillId="0" borderId="161" xfId="0" applyFont="1" applyFill="1" applyBorder="1" applyAlignment="1">
      <alignment horizontal="center" vertical="center"/>
    </xf>
    <xf numFmtId="0" fontId="2" fillId="0" borderId="114" xfId="33" applyFont="1" applyFill="1" applyBorder="1" applyAlignment="1">
      <alignment horizontal="center" vertical="center"/>
      <protection/>
    </xf>
    <xf numFmtId="0" fontId="2" fillId="0" borderId="117" xfId="33" applyFont="1" applyFill="1" applyBorder="1" applyAlignment="1">
      <alignment horizontal="center" vertical="center"/>
      <protection/>
    </xf>
    <xf numFmtId="0" fontId="2" fillId="0" borderId="32" xfId="33" applyFont="1" applyFill="1" applyBorder="1" applyAlignment="1">
      <alignment horizontal="center" vertical="center"/>
      <protection/>
    </xf>
    <xf numFmtId="0" fontId="2" fillId="0" borderId="162" xfId="33" applyFont="1" applyFill="1" applyBorder="1" applyAlignment="1">
      <alignment horizontal="center" vertical="center"/>
      <protection/>
    </xf>
    <xf numFmtId="0" fontId="2" fillId="0" borderId="163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172" fontId="2" fillId="34" borderId="146" xfId="0" applyNumberFormat="1" applyFont="1" applyFill="1" applyBorder="1" applyAlignment="1">
      <alignment horizontal="center" vertical="center"/>
    </xf>
    <xf numFmtId="49" fontId="2" fillId="34" borderId="164" xfId="0" applyNumberFormat="1" applyFont="1" applyFill="1" applyBorder="1" applyAlignment="1">
      <alignment horizontal="center" vertical="center" wrapText="1"/>
    </xf>
    <xf numFmtId="49" fontId="2" fillId="34" borderId="165" xfId="0" applyNumberFormat="1" applyFont="1" applyFill="1" applyBorder="1" applyAlignment="1">
      <alignment vertical="center" wrapText="1"/>
    </xf>
    <xf numFmtId="49" fontId="2" fillId="34" borderId="20" xfId="0" applyNumberFormat="1" applyFont="1" applyFill="1" applyBorder="1" applyAlignment="1">
      <alignment horizontal="center" vertical="center" wrapText="1"/>
    </xf>
    <xf numFmtId="0" fontId="2" fillId="34" borderId="166" xfId="0" applyFont="1" applyFill="1" applyBorder="1" applyAlignment="1">
      <alignment/>
    </xf>
    <xf numFmtId="49" fontId="2" fillId="34" borderId="10" xfId="0" applyNumberFormat="1" applyFont="1" applyFill="1" applyBorder="1" applyAlignment="1">
      <alignment horizontal="center" vertical="center" wrapText="1"/>
    </xf>
    <xf numFmtId="177" fontId="2" fillId="34" borderId="20" xfId="55" applyNumberFormat="1" applyFont="1" applyFill="1" applyBorder="1" applyAlignment="1" applyProtection="1">
      <alignment horizontal="left" vertical="center" wrapText="1"/>
      <protection/>
    </xf>
    <xf numFmtId="49" fontId="2" fillId="34" borderId="82" xfId="0" applyNumberFormat="1" applyFont="1" applyFill="1" applyBorder="1" applyAlignment="1">
      <alignment vertical="center" wrapText="1"/>
    </xf>
    <xf numFmtId="0" fontId="2" fillId="34" borderId="64" xfId="0" applyFont="1" applyFill="1" applyBorder="1" applyAlignment="1">
      <alignment horizontal="left" vertical="center" wrapText="1"/>
    </xf>
    <xf numFmtId="0" fontId="2" fillId="34" borderId="3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left" vertical="center" wrapText="1"/>
    </xf>
    <xf numFmtId="0" fontId="6" fillId="34" borderId="18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 wrapText="1"/>
    </xf>
    <xf numFmtId="0" fontId="2" fillId="34" borderId="135" xfId="0" applyFont="1" applyFill="1" applyBorder="1" applyAlignment="1">
      <alignment horizontal="left" vertical="center" wrapText="1"/>
    </xf>
    <xf numFmtId="0" fontId="2" fillId="34" borderId="18" xfId="0" applyFont="1" applyFill="1" applyBorder="1" applyAlignment="1">
      <alignment horizontal="center" vertical="center"/>
    </xf>
    <xf numFmtId="49" fontId="2" fillId="34" borderId="136" xfId="0" applyNumberFormat="1" applyFont="1" applyFill="1" applyBorder="1" applyAlignment="1">
      <alignment vertical="center" wrapText="1"/>
    </xf>
    <xf numFmtId="0" fontId="6" fillId="34" borderId="39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/>
    </xf>
    <xf numFmtId="49" fontId="2" fillId="0" borderId="167" xfId="0" applyNumberFormat="1" applyFont="1" applyFill="1" applyBorder="1" applyAlignment="1">
      <alignment vertical="center" wrapText="1"/>
    </xf>
    <xf numFmtId="49" fontId="2" fillId="0" borderId="20" xfId="0" applyNumberFormat="1" applyFont="1" applyFill="1" applyBorder="1" applyAlignment="1">
      <alignment vertical="center" wrapText="1"/>
    </xf>
    <xf numFmtId="0" fontId="10" fillId="0" borderId="168" xfId="0" applyFont="1" applyFill="1" applyBorder="1" applyAlignment="1">
      <alignment horizontal="center" vertical="center" wrapText="1"/>
    </xf>
    <xf numFmtId="0" fontId="10" fillId="0" borderId="169" xfId="0" applyFont="1" applyFill="1" applyBorder="1" applyAlignment="1">
      <alignment horizontal="center" vertical="center" wrapText="1"/>
    </xf>
    <xf numFmtId="0" fontId="10" fillId="0" borderId="170" xfId="0" applyFont="1" applyFill="1" applyBorder="1" applyAlignment="1">
      <alignment horizontal="center" vertical="center" wrapText="1"/>
    </xf>
    <xf numFmtId="0" fontId="10" fillId="0" borderId="171" xfId="0" applyFont="1" applyFill="1" applyBorder="1" applyAlignment="1">
      <alignment horizontal="center" vertical="center" wrapText="1"/>
    </xf>
    <xf numFmtId="0" fontId="10" fillId="0" borderId="172" xfId="0" applyFont="1" applyFill="1" applyBorder="1" applyAlignment="1">
      <alignment horizontal="center" vertical="center" wrapText="1"/>
    </xf>
    <xf numFmtId="0" fontId="10" fillId="0" borderId="173" xfId="0" applyFont="1" applyFill="1" applyBorder="1" applyAlignment="1">
      <alignment horizontal="center" vertical="center" wrapText="1"/>
    </xf>
    <xf numFmtId="0" fontId="10" fillId="0" borderId="174" xfId="0" applyFont="1" applyFill="1" applyBorder="1" applyAlignment="1">
      <alignment horizontal="center" vertical="center" wrapText="1"/>
    </xf>
    <xf numFmtId="0" fontId="10" fillId="0" borderId="175" xfId="0" applyFont="1" applyFill="1" applyBorder="1" applyAlignment="1">
      <alignment horizontal="center" vertical="center" wrapText="1"/>
    </xf>
    <xf numFmtId="0" fontId="10" fillId="0" borderId="176" xfId="0" applyFont="1" applyFill="1" applyBorder="1" applyAlignment="1">
      <alignment horizontal="center" vertical="center" wrapText="1"/>
    </xf>
    <xf numFmtId="0" fontId="10" fillId="0" borderId="177" xfId="0" applyFont="1" applyFill="1" applyBorder="1" applyAlignment="1">
      <alignment horizontal="center" vertical="center" wrapText="1"/>
    </xf>
    <xf numFmtId="0" fontId="10" fillId="0" borderId="178" xfId="0" applyFont="1" applyFill="1" applyBorder="1" applyAlignment="1">
      <alignment horizontal="center" vertical="center" wrapText="1"/>
    </xf>
    <xf numFmtId="0" fontId="10" fillId="0" borderId="179" xfId="0" applyFont="1" applyFill="1" applyBorder="1" applyAlignment="1">
      <alignment horizontal="center" vertical="center" wrapText="1"/>
    </xf>
    <xf numFmtId="0" fontId="10" fillId="0" borderId="180" xfId="0" applyFont="1" applyFill="1" applyBorder="1" applyAlignment="1">
      <alignment horizontal="center" vertical="center" wrapText="1"/>
    </xf>
    <xf numFmtId="1" fontId="10" fillId="0" borderId="92" xfId="0" applyNumberFormat="1" applyFont="1" applyFill="1" applyBorder="1" applyAlignment="1">
      <alignment horizontal="center" vertical="center" wrapText="1"/>
    </xf>
    <xf numFmtId="1" fontId="10" fillId="0" borderId="88" xfId="0" applyNumberFormat="1" applyFont="1" applyFill="1" applyBorder="1" applyAlignment="1">
      <alignment horizontal="center" vertical="center" wrapText="1"/>
    </xf>
    <xf numFmtId="1" fontId="10" fillId="0" borderId="181" xfId="0" applyNumberFormat="1" applyFont="1" applyFill="1" applyBorder="1" applyAlignment="1">
      <alignment horizontal="center" vertical="center" wrapText="1"/>
    </xf>
    <xf numFmtId="49" fontId="10" fillId="0" borderId="182" xfId="53" applyNumberFormat="1" applyFont="1" applyFill="1" applyBorder="1" applyAlignment="1">
      <alignment vertical="center" wrapText="1"/>
      <protection/>
    </xf>
    <xf numFmtId="49" fontId="10" fillId="0" borderId="172" xfId="53" applyNumberFormat="1" applyFont="1" applyFill="1" applyBorder="1" applyAlignment="1">
      <alignment vertical="center" wrapText="1"/>
      <protection/>
    </xf>
    <xf numFmtId="49" fontId="10" fillId="0" borderId="173" xfId="53" applyNumberFormat="1" applyFont="1" applyFill="1" applyBorder="1" applyAlignment="1">
      <alignment vertical="center" wrapText="1"/>
      <protection/>
    </xf>
    <xf numFmtId="0" fontId="10" fillId="0" borderId="85" xfId="0" applyFont="1" applyFill="1" applyBorder="1" applyAlignment="1">
      <alignment horizontal="center" vertical="center" wrapText="1"/>
    </xf>
    <xf numFmtId="0" fontId="10" fillId="0" borderId="82" xfId="0" applyFont="1" applyFill="1" applyBorder="1" applyAlignment="1">
      <alignment horizontal="center" vertical="center" wrapText="1"/>
    </xf>
    <xf numFmtId="0" fontId="10" fillId="0" borderId="183" xfId="0" applyFont="1" applyFill="1" applyBorder="1" applyAlignment="1">
      <alignment horizontal="center" vertical="center" wrapText="1"/>
    </xf>
    <xf numFmtId="0" fontId="6" fillId="0" borderId="184" xfId="0" applyFont="1" applyFill="1" applyBorder="1" applyAlignment="1">
      <alignment horizontal="center" vertical="center"/>
    </xf>
    <xf numFmtId="0" fontId="6" fillId="0" borderId="185" xfId="0" applyFont="1" applyFill="1" applyBorder="1" applyAlignment="1">
      <alignment horizontal="center" vertical="center"/>
    </xf>
    <xf numFmtId="0" fontId="6" fillId="0" borderId="186" xfId="0" applyFont="1" applyFill="1" applyBorder="1" applyAlignment="1">
      <alignment horizontal="center" vertical="center"/>
    </xf>
    <xf numFmtId="0" fontId="15" fillId="0" borderId="0" xfId="53" applyFont="1" applyFill="1" applyAlignment="1">
      <alignment horizontal="center" vertical="center"/>
      <protection/>
    </xf>
    <xf numFmtId="0" fontId="10" fillId="0" borderId="187" xfId="53" applyFont="1" applyFill="1" applyBorder="1" applyAlignment="1">
      <alignment horizontal="center" vertical="center" wrapText="1"/>
      <protection/>
    </xf>
    <xf numFmtId="0" fontId="10" fillId="0" borderId="188" xfId="53" applyFont="1" applyFill="1" applyBorder="1" applyAlignment="1">
      <alignment horizontal="center" vertical="center" wrapText="1"/>
      <protection/>
    </xf>
    <xf numFmtId="0" fontId="10" fillId="0" borderId="120" xfId="53" applyFont="1" applyFill="1" applyBorder="1" applyAlignment="1">
      <alignment horizontal="center" vertical="center" wrapText="1"/>
      <protection/>
    </xf>
    <xf numFmtId="0" fontId="10" fillId="0" borderId="189" xfId="53" applyFont="1" applyFill="1" applyBorder="1" applyAlignment="1">
      <alignment horizontal="center" vertical="center" wrapText="1"/>
      <protection/>
    </xf>
    <xf numFmtId="0" fontId="10" fillId="0" borderId="190" xfId="53" applyFont="1" applyFill="1" applyBorder="1" applyAlignment="1">
      <alignment horizontal="center" vertical="center" wrapText="1"/>
      <protection/>
    </xf>
    <xf numFmtId="0" fontId="10" fillId="0" borderId="191" xfId="53" applyFont="1" applyFill="1" applyBorder="1" applyAlignment="1">
      <alignment horizontal="center" vertical="center" wrapText="1"/>
      <protection/>
    </xf>
    <xf numFmtId="0" fontId="10" fillId="0" borderId="192" xfId="0" applyFont="1" applyFill="1" applyBorder="1" applyAlignment="1">
      <alignment horizontal="center" vertical="center" wrapText="1"/>
    </xf>
    <xf numFmtId="0" fontId="21" fillId="0" borderId="192" xfId="0" applyFont="1" applyFill="1" applyBorder="1" applyAlignment="1">
      <alignment horizontal="center" vertical="center" wrapText="1"/>
    </xf>
    <xf numFmtId="0" fontId="10" fillId="0" borderId="147" xfId="0" applyFont="1" applyFill="1" applyBorder="1" applyAlignment="1">
      <alignment horizontal="center" vertical="center" wrapText="1"/>
    </xf>
    <xf numFmtId="0" fontId="10" fillId="0" borderId="130" xfId="0" applyFont="1" applyFill="1" applyBorder="1" applyAlignment="1">
      <alignment horizontal="center" vertical="center" wrapText="1"/>
    </xf>
    <xf numFmtId="0" fontId="10" fillId="0" borderId="146" xfId="0" applyFont="1" applyFill="1" applyBorder="1" applyAlignment="1">
      <alignment horizontal="center" vertical="center" wrapText="1"/>
    </xf>
    <xf numFmtId="0" fontId="10" fillId="0" borderId="193" xfId="53" applyFont="1" applyFill="1" applyBorder="1" applyAlignment="1">
      <alignment horizontal="center" vertical="center" wrapText="1"/>
      <protection/>
    </xf>
    <xf numFmtId="0" fontId="10" fillId="0" borderId="0" xfId="53" applyFont="1" applyFill="1" applyBorder="1" applyAlignment="1">
      <alignment horizontal="center" vertical="center" wrapText="1"/>
      <protection/>
    </xf>
    <xf numFmtId="0" fontId="10" fillId="0" borderId="194" xfId="53" applyFont="1" applyFill="1" applyBorder="1" applyAlignment="1">
      <alignment horizontal="center" vertical="center" wrapText="1"/>
      <protection/>
    </xf>
    <xf numFmtId="0" fontId="10" fillId="0" borderId="195" xfId="53" applyFont="1" applyFill="1" applyBorder="1" applyAlignment="1">
      <alignment horizontal="center" vertical="center" wrapText="1"/>
      <protection/>
    </xf>
    <xf numFmtId="0" fontId="10" fillId="0" borderId="118" xfId="53" applyFont="1" applyFill="1" applyBorder="1" applyAlignment="1">
      <alignment horizontal="center" vertical="center" wrapText="1"/>
      <protection/>
    </xf>
    <xf numFmtId="0" fontId="10" fillId="0" borderId="196" xfId="53" applyFont="1" applyFill="1" applyBorder="1" applyAlignment="1">
      <alignment horizontal="center" vertical="center" wrapText="1"/>
      <protection/>
    </xf>
    <xf numFmtId="0" fontId="14" fillId="0" borderId="197" xfId="53" applyFont="1" applyFill="1" applyBorder="1" applyAlignment="1">
      <alignment horizontal="center" vertical="center" wrapText="1"/>
      <protection/>
    </xf>
    <xf numFmtId="0" fontId="14" fillId="0" borderId="95" xfId="53" applyFont="1" applyFill="1" applyBorder="1" applyAlignment="1">
      <alignment horizontal="center" vertical="center" wrapText="1"/>
      <protection/>
    </xf>
    <xf numFmtId="0" fontId="14" fillId="0" borderId="198" xfId="53" applyFont="1" applyFill="1" applyBorder="1" applyAlignment="1">
      <alignment horizontal="center" vertical="center" wrapText="1"/>
      <protection/>
    </xf>
    <xf numFmtId="0" fontId="14" fillId="0" borderId="193" xfId="53" applyFont="1" applyFill="1" applyBorder="1" applyAlignment="1">
      <alignment horizontal="center" vertical="center" wrapText="1"/>
      <protection/>
    </xf>
    <xf numFmtId="0" fontId="14" fillId="0" borderId="0" xfId="53" applyFont="1" applyFill="1" applyBorder="1" applyAlignment="1">
      <alignment horizontal="center" vertical="center" wrapText="1"/>
      <protection/>
    </xf>
    <xf numFmtId="0" fontId="14" fillId="0" borderId="194" xfId="53" applyFont="1" applyFill="1" applyBorder="1" applyAlignment="1">
      <alignment horizontal="center" vertical="center" wrapText="1"/>
      <protection/>
    </xf>
    <xf numFmtId="0" fontId="14" fillId="0" borderId="195" xfId="53" applyFont="1" applyFill="1" applyBorder="1" applyAlignment="1">
      <alignment horizontal="center" vertical="center" wrapText="1"/>
      <protection/>
    </xf>
    <xf numFmtId="0" fontId="14" fillId="0" borderId="118" xfId="53" applyFont="1" applyFill="1" applyBorder="1" applyAlignment="1">
      <alignment horizontal="center" vertical="center" wrapText="1"/>
      <protection/>
    </xf>
    <xf numFmtId="0" fontId="14" fillId="0" borderId="196" xfId="53" applyFont="1" applyFill="1" applyBorder="1" applyAlignment="1">
      <alignment horizontal="center" vertical="center" wrapText="1"/>
      <protection/>
    </xf>
    <xf numFmtId="0" fontId="10" fillId="0" borderId="92" xfId="0" applyFont="1" applyFill="1" applyBorder="1" applyAlignment="1">
      <alignment horizontal="center" vertical="center" wrapText="1"/>
    </xf>
    <xf numFmtId="0" fontId="10" fillId="0" borderId="88" xfId="0" applyFont="1" applyFill="1" applyBorder="1" applyAlignment="1">
      <alignment horizontal="center" vertical="center" wrapText="1"/>
    </xf>
    <xf numFmtId="0" fontId="10" fillId="0" borderId="91" xfId="0" applyFont="1" applyFill="1" applyBorder="1" applyAlignment="1">
      <alignment horizontal="center" vertical="center" wrapText="1"/>
    </xf>
    <xf numFmtId="0" fontId="6" fillId="0" borderId="199" xfId="0" applyFont="1" applyFill="1" applyBorder="1" applyAlignment="1">
      <alignment horizontal="center" vertical="center"/>
    </xf>
    <xf numFmtId="0" fontId="6" fillId="0" borderId="96" xfId="0" applyFont="1" applyFill="1" applyBorder="1" applyAlignment="1">
      <alignment horizontal="center" vertical="center"/>
    </xf>
    <xf numFmtId="0" fontId="6" fillId="0" borderId="200" xfId="0" applyFont="1" applyFill="1" applyBorder="1" applyAlignment="1">
      <alignment horizontal="center" vertical="center"/>
    </xf>
    <xf numFmtId="171" fontId="10" fillId="0" borderId="201" xfId="62" applyFont="1" applyFill="1" applyBorder="1" applyAlignment="1" applyProtection="1">
      <alignment horizontal="left" vertical="center" wrapText="1"/>
      <protection locked="0"/>
    </xf>
    <xf numFmtId="171" fontId="10" fillId="0" borderId="176" xfId="62" applyFont="1" applyFill="1" applyBorder="1" applyAlignment="1" applyProtection="1">
      <alignment horizontal="left" vertical="center" wrapText="1"/>
      <protection locked="0"/>
    </xf>
    <xf numFmtId="171" fontId="10" fillId="0" borderId="202" xfId="62" applyFont="1" applyFill="1" applyBorder="1" applyAlignment="1" applyProtection="1">
      <alignment horizontal="left" vertical="center" wrapText="1"/>
      <protection locked="0"/>
    </xf>
    <xf numFmtId="171" fontId="10" fillId="0" borderId="203" xfId="62" applyFont="1" applyFill="1" applyBorder="1" applyAlignment="1" applyProtection="1">
      <alignment horizontal="left" vertical="center" wrapText="1"/>
      <protection locked="0"/>
    </xf>
    <xf numFmtId="171" fontId="10" fillId="0" borderId="179" xfId="62" applyFont="1" applyFill="1" applyBorder="1" applyAlignment="1" applyProtection="1">
      <alignment horizontal="left" vertical="center" wrapText="1"/>
      <protection locked="0"/>
    </xf>
    <xf numFmtId="171" fontId="10" fillId="0" borderId="119" xfId="62" applyFont="1" applyFill="1" applyBorder="1" applyAlignment="1" applyProtection="1">
      <alignment horizontal="left" vertical="center" wrapText="1"/>
      <protection locked="0"/>
    </xf>
    <xf numFmtId="0" fontId="6" fillId="0" borderId="204" xfId="0" applyFont="1" applyFill="1" applyBorder="1" applyAlignment="1">
      <alignment horizontal="center" vertical="center"/>
    </xf>
    <xf numFmtId="0" fontId="10" fillId="0" borderId="202" xfId="0" applyFont="1" applyFill="1" applyBorder="1" applyAlignment="1">
      <alignment horizontal="center" vertical="center" wrapText="1"/>
    </xf>
    <xf numFmtId="0" fontId="10" fillId="0" borderId="119" xfId="0" applyFont="1" applyFill="1" applyBorder="1" applyAlignment="1">
      <alignment horizontal="center" vertical="center" wrapText="1"/>
    </xf>
    <xf numFmtId="0" fontId="10" fillId="0" borderId="171" xfId="53" applyFont="1" applyFill="1" applyBorder="1" applyAlignment="1">
      <alignment horizontal="center" vertical="center" wrapText="1"/>
      <protection/>
    </xf>
    <xf numFmtId="0" fontId="10" fillId="0" borderId="172" xfId="53" applyFont="1" applyFill="1" applyBorder="1" applyAlignment="1">
      <alignment horizontal="center" vertical="center" wrapText="1"/>
      <protection/>
    </xf>
    <xf numFmtId="0" fontId="10" fillId="0" borderId="173" xfId="53" applyFont="1" applyFill="1" applyBorder="1" applyAlignment="1">
      <alignment horizontal="center" vertical="center" wrapText="1"/>
      <protection/>
    </xf>
    <xf numFmtId="0" fontId="6" fillId="0" borderId="205" xfId="0" applyFont="1" applyFill="1" applyBorder="1" applyAlignment="1">
      <alignment horizontal="center" vertical="center" wrapText="1"/>
    </xf>
    <xf numFmtId="0" fontId="6" fillId="0" borderId="96" xfId="0" applyFont="1" applyFill="1" applyBorder="1" applyAlignment="1">
      <alignment horizontal="center" vertical="center" wrapText="1"/>
    </xf>
    <xf numFmtId="0" fontId="6" fillId="0" borderId="204" xfId="0" applyFont="1" applyFill="1" applyBorder="1" applyAlignment="1">
      <alignment horizontal="center" vertical="center" wrapText="1"/>
    </xf>
    <xf numFmtId="0" fontId="14" fillId="0" borderId="206" xfId="53" applyFont="1" applyFill="1" applyBorder="1" applyAlignment="1">
      <alignment horizontal="center" vertical="center" wrapText="1"/>
      <protection/>
    </xf>
    <xf numFmtId="0" fontId="14" fillId="0" borderId="207" xfId="53" applyFont="1" applyFill="1" applyBorder="1" applyAlignment="1">
      <alignment horizontal="center" vertical="center" wrapText="1"/>
      <protection/>
    </xf>
    <xf numFmtId="0" fontId="14" fillId="0" borderId="110" xfId="53" applyFont="1" applyFill="1" applyBorder="1" applyAlignment="1">
      <alignment horizontal="center" vertical="center" wrapText="1"/>
      <protection/>
    </xf>
    <xf numFmtId="0" fontId="2" fillId="0" borderId="208" xfId="0" applyFont="1" applyFill="1" applyBorder="1" applyAlignment="1">
      <alignment horizontal="center" vertical="center" wrapText="1"/>
    </xf>
    <xf numFmtId="0" fontId="2" fillId="0" borderId="209" xfId="0" applyFont="1" applyFill="1" applyBorder="1" applyAlignment="1">
      <alignment horizontal="center" vertical="center" wrapText="1"/>
    </xf>
    <xf numFmtId="0" fontId="9" fillId="0" borderId="209" xfId="0" applyFont="1" applyFill="1" applyBorder="1" applyAlignment="1">
      <alignment horizontal="center" vertical="center" wrapText="1"/>
    </xf>
    <xf numFmtId="0" fontId="9" fillId="0" borderId="210" xfId="0" applyFont="1" applyFill="1" applyBorder="1" applyAlignment="1">
      <alignment horizontal="center" vertical="center" wrapText="1"/>
    </xf>
    <xf numFmtId="171" fontId="6" fillId="0" borderId="199" xfId="62" applyFont="1" applyFill="1" applyBorder="1" applyAlignment="1">
      <alignment horizontal="center" vertical="center"/>
    </xf>
    <xf numFmtId="171" fontId="6" fillId="0" borderId="96" xfId="62" applyFont="1" applyFill="1" applyBorder="1" applyAlignment="1">
      <alignment horizontal="center" vertical="center"/>
    </xf>
    <xf numFmtId="171" fontId="6" fillId="0" borderId="200" xfId="62" applyFont="1" applyFill="1" applyBorder="1" applyAlignment="1">
      <alignment horizontal="center" vertical="center"/>
    </xf>
    <xf numFmtId="0" fontId="10" fillId="0" borderId="211" xfId="0" applyFont="1" applyFill="1" applyBorder="1" applyAlignment="1">
      <alignment horizontal="center" vertical="center" wrapText="1"/>
    </xf>
    <xf numFmtId="0" fontId="14" fillId="0" borderId="212" xfId="53" applyFont="1" applyFill="1" applyBorder="1" applyAlignment="1">
      <alignment horizontal="center" vertical="center" wrapText="1"/>
      <protection/>
    </xf>
    <xf numFmtId="0" fontId="14" fillId="0" borderId="213" xfId="53" applyFont="1" applyFill="1" applyBorder="1" applyAlignment="1">
      <alignment horizontal="center" vertical="center" wrapText="1"/>
      <protection/>
    </xf>
    <xf numFmtId="0" fontId="14" fillId="0" borderId="214" xfId="53" applyFont="1" applyFill="1" applyBorder="1" applyAlignment="1">
      <alignment horizontal="center" vertical="center" wrapText="1"/>
      <protection/>
    </xf>
    <xf numFmtId="0" fontId="14" fillId="0" borderId="197" xfId="0" applyFont="1" applyFill="1" applyBorder="1" applyAlignment="1">
      <alignment horizontal="center" vertical="center" wrapText="1"/>
    </xf>
    <xf numFmtId="0" fontId="14" fillId="0" borderId="95" xfId="0" applyFont="1" applyFill="1" applyBorder="1" applyAlignment="1">
      <alignment horizontal="center" vertical="center" wrapText="1"/>
    </xf>
    <xf numFmtId="0" fontId="14" fillId="0" borderId="206" xfId="0" applyFont="1" applyFill="1" applyBorder="1" applyAlignment="1">
      <alignment horizontal="center" vertical="center" wrapText="1"/>
    </xf>
    <xf numFmtId="0" fontId="14" fillId="0" borderId="193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207" xfId="0" applyFont="1" applyFill="1" applyBorder="1" applyAlignment="1">
      <alignment horizontal="center" vertical="center" wrapText="1"/>
    </xf>
    <xf numFmtId="0" fontId="14" fillId="0" borderId="195" xfId="0" applyFont="1" applyFill="1" applyBorder="1" applyAlignment="1">
      <alignment horizontal="center" vertical="center" wrapText="1"/>
    </xf>
    <xf numFmtId="0" fontId="14" fillId="0" borderId="118" xfId="0" applyFont="1" applyFill="1" applyBorder="1" applyAlignment="1">
      <alignment horizontal="center" vertical="center" wrapText="1"/>
    </xf>
    <xf numFmtId="0" fontId="14" fillId="0" borderId="1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4" fillId="0" borderId="198" xfId="0" applyFont="1" applyFill="1" applyBorder="1" applyAlignment="1">
      <alignment horizontal="center" vertical="center" wrapText="1"/>
    </xf>
    <xf numFmtId="0" fontId="14" fillId="0" borderId="194" xfId="0" applyFont="1" applyFill="1" applyBorder="1" applyAlignment="1">
      <alignment horizontal="center" vertical="center" wrapText="1"/>
    </xf>
    <xf numFmtId="0" fontId="14" fillId="0" borderId="196" xfId="0" applyFont="1" applyFill="1" applyBorder="1" applyAlignment="1">
      <alignment horizontal="center" vertical="center" wrapText="1"/>
    </xf>
    <xf numFmtId="49" fontId="10" fillId="0" borderId="215" xfId="53" applyNumberFormat="1" applyFont="1" applyFill="1" applyBorder="1" applyAlignment="1" applyProtection="1">
      <alignment horizontal="left" vertical="center" wrapText="1"/>
      <protection locked="0"/>
    </xf>
    <xf numFmtId="49" fontId="10" fillId="0" borderId="169" xfId="53" applyNumberFormat="1" applyFont="1" applyFill="1" applyBorder="1" applyAlignment="1" applyProtection="1">
      <alignment horizontal="left" vertical="center" wrapText="1"/>
      <protection locked="0"/>
    </xf>
    <xf numFmtId="49" fontId="10" fillId="0" borderId="170" xfId="53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>
      <alignment horizontal="center" vertical="center"/>
    </xf>
    <xf numFmtId="171" fontId="14" fillId="0" borderId="197" xfId="62" applyFont="1" applyFill="1" applyBorder="1" applyAlignment="1">
      <alignment horizontal="center" vertical="center" wrapText="1"/>
    </xf>
    <xf numFmtId="171" fontId="14" fillId="0" borderId="95" xfId="62" applyFont="1" applyFill="1" applyBorder="1" applyAlignment="1">
      <alignment horizontal="center" vertical="center" wrapText="1"/>
    </xf>
    <xf numFmtId="171" fontId="14" fillId="0" borderId="206" xfId="62" applyFont="1" applyFill="1" applyBorder="1" applyAlignment="1">
      <alignment horizontal="center" vertical="center" wrapText="1"/>
    </xf>
    <xf numFmtId="171" fontId="14" fillId="0" borderId="193" xfId="62" applyFont="1" applyFill="1" applyBorder="1" applyAlignment="1">
      <alignment horizontal="center" vertical="center" wrapText="1"/>
    </xf>
    <xf numFmtId="171" fontId="14" fillId="0" borderId="0" xfId="62" applyFont="1" applyFill="1" applyBorder="1" applyAlignment="1">
      <alignment horizontal="center" vertical="center" wrapText="1"/>
    </xf>
    <xf numFmtId="171" fontId="14" fillId="0" borderId="207" xfId="62" applyFont="1" applyFill="1" applyBorder="1" applyAlignment="1">
      <alignment horizontal="center" vertical="center" wrapText="1"/>
    </xf>
    <xf numFmtId="171" fontId="14" fillId="0" borderId="195" xfId="62" applyFont="1" applyFill="1" applyBorder="1" applyAlignment="1">
      <alignment horizontal="center" vertical="center" wrapText="1"/>
    </xf>
    <xf numFmtId="171" fontId="14" fillId="0" borderId="118" xfId="62" applyFont="1" applyFill="1" applyBorder="1" applyAlignment="1">
      <alignment horizontal="center" vertical="center" wrapText="1"/>
    </xf>
    <xf numFmtId="171" fontId="14" fillId="0" borderId="110" xfId="62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49" fontId="14" fillId="0" borderId="212" xfId="53" applyNumberFormat="1" applyFont="1" applyFill="1" applyBorder="1" applyAlignment="1">
      <alignment horizontal="center" vertical="center" wrapText="1"/>
      <protection/>
    </xf>
    <xf numFmtId="49" fontId="14" fillId="0" borderId="95" xfId="53" applyNumberFormat="1" applyFont="1" applyFill="1" applyBorder="1" applyAlignment="1">
      <alignment horizontal="center" vertical="center" wrapText="1"/>
      <protection/>
    </xf>
    <xf numFmtId="49" fontId="14" fillId="0" borderId="206" xfId="53" applyNumberFormat="1" applyFont="1" applyFill="1" applyBorder="1" applyAlignment="1">
      <alignment horizontal="center" vertical="center" wrapText="1"/>
      <protection/>
    </xf>
    <xf numFmtId="49" fontId="14" fillId="0" borderId="213" xfId="53" applyNumberFormat="1" applyFont="1" applyFill="1" applyBorder="1" applyAlignment="1">
      <alignment horizontal="center" vertical="center" wrapText="1"/>
      <protection/>
    </xf>
    <xf numFmtId="49" fontId="14" fillId="0" borderId="0" xfId="53" applyNumberFormat="1" applyFont="1" applyFill="1" applyBorder="1" applyAlignment="1">
      <alignment horizontal="center" vertical="center" wrapText="1"/>
      <protection/>
    </xf>
    <xf numFmtId="49" fontId="14" fillId="0" borderId="207" xfId="53" applyNumberFormat="1" applyFont="1" applyFill="1" applyBorder="1" applyAlignment="1">
      <alignment horizontal="center" vertical="center" wrapText="1"/>
      <protection/>
    </xf>
    <xf numFmtId="49" fontId="14" fillId="0" borderId="214" xfId="53" applyNumberFormat="1" applyFont="1" applyFill="1" applyBorder="1" applyAlignment="1">
      <alignment horizontal="center" vertical="center" wrapText="1"/>
      <protection/>
    </xf>
    <xf numFmtId="49" fontId="14" fillId="0" borderId="118" xfId="53" applyNumberFormat="1" applyFont="1" applyFill="1" applyBorder="1" applyAlignment="1">
      <alignment horizontal="center" vertical="center" wrapText="1"/>
      <protection/>
    </xf>
    <xf numFmtId="49" fontId="14" fillId="0" borderId="110" xfId="53" applyNumberFormat="1" applyFont="1" applyFill="1" applyBorder="1" applyAlignment="1">
      <alignment horizontal="center" vertical="center" wrapText="1"/>
      <protection/>
    </xf>
    <xf numFmtId="0" fontId="10" fillId="0" borderId="216" xfId="0" applyFont="1" applyFill="1" applyBorder="1" applyAlignment="1">
      <alignment horizontal="center" vertical="center" wrapText="1"/>
    </xf>
    <xf numFmtId="0" fontId="10" fillId="0" borderId="207" xfId="53" applyFont="1" applyFill="1" applyBorder="1" applyAlignment="1">
      <alignment horizontal="center" vertical="center" wrapText="1"/>
      <protection/>
    </xf>
    <xf numFmtId="0" fontId="10" fillId="0" borderId="110" xfId="53" applyFont="1" applyFill="1" applyBorder="1" applyAlignment="1">
      <alignment horizontal="center" vertical="center" wrapText="1"/>
      <protection/>
    </xf>
    <xf numFmtId="0" fontId="10" fillId="0" borderId="217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6" fillId="0" borderId="218" xfId="0" applyFont="1" applyFill="1" applyBorder="1" applyAlignment="1">
      <alignment horizontal="center" vertical="center"/>
    </xf>
    <xf numFmtId="0" fontId="6" fillId="0" borderId="219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19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6" fillId="0" borderId="205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/>
    </xf>
    <xf numFmtId="0" fontId="10" fillId="0" borderId="84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2" fontId="15" fillId="0" borderId="0" xfId="53" applyNumberFormat="1" applyFont="1" applyFill="1" applyAlignment="1">
      <alignment horizontal="center" vertical="center" wrapText="1"/>
      <protection/>
    </xf>
    <xf numFmtId="0" fontId="14" fillId="0" borderId="212" xfId="0" applyFont="1" applyFill="1" applyBorder="1" applyAlignment="1">
      <alignment horizontal="center" vertical="center" wrapText="1"/>
    </xf>
    <xf numFmtId="0" fontId="14" fillId="0" borderId="213" xfId="0" applyFont="1" applyFill="1" applyBorder="1" applyAlignment="1">
      <alignment horizontal="center" vertical="center" wrapText="1"/>
    </xf>
    <xf numFmtId="0" fontId="14" fillId="0" borderId="214" xfId="0" applyFont="1" applyFill="1" applyBorder="1" applyAlignment="1">
      <alignment horizontal="center" vertical="center" wrapText="1"/>
    </xf>
    <xf numFmtId="0" fontId="10" fillId="0" borderId="220" xfId="53" applyNumberFormat="1" applyFont="1" applyFill="1" applyBorder="1" applyAlignment="1">
      <alignment horizontal="center" vertical="center" wrapText="1"/>
      <protection/>
    </xf>
    <xf numFmtId="0" fontId="10" fillId="0" borderId="221" xfId="53" applyNumberFormat="1" applyFont="1" applyFill="1" applyBorder="1" applyAlignment="1">
      <alignment horizontal="center" vertical="center" wrapText="1"/>
      <protection/>
    </xf>
    <xf numFmtId="0" fontId="10" fillId="0" borderId="222" xfId="53" applyNumberFormat="1" applyFont="1" applyFill="1" applyBorder="1" applyAlignment="1">
      <alignment horizontal="center" vertical="center" wrapText="1"/>
      <protection/>
    </xf>
    <xf numFmtId="0" fontId="10" fillId="0" borderId="223" xfId="0" applyFont="1" applyFill="1" applyBorder="1" applyAlignment="1">
      <alignment horizontal="center" vertical="center" wrapText="1"/>
    </xf>
    <xf numFmtId="0" fontId="10" fillId="0" borderId="21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07" xfId="0" applyFont="1" applyFill="1" applyBorder="1" applyAlignment="1">
      <alignment horizontal="center" vertical="center" wrapText="1"/>
    </xf>
    <xf numFmtId="0" fontId="10" fillId="0" borderId="214" xfId="0" applyFont="1" applyFill="1" applyBorder="1" applyAlignment="1">
      <alignment horizontal="center" vertical="center" wrapText="1"/>
    </xf>
    <xf numFmtId="0" fontId="10" fillId="0" borderId="118" xfId="0" applyFont="1" applyFill="1" applyBorder="1" applyAlignment="1">
      <alignment horizontal="center" vertical="center" wrapText="1"/>
    </xf>
    <xf numFmtId="0" fontId="10" fillId="0" borderId="110" xfId="0" applyFont="1" applyFill="1" applyBorder="1" applyAlignment="1">
      <alignment horizontal="center" vertical="center" wrapText="1"/>
    </xf>
    <xf numFmtId="0" fontId="10" fillId="0" borderId="220" xfId="53" applyFont="1" applyFill="1" applyBorder="1" applyAlignment="1">
      <alignment horizontal="center" vertical="center" wrapText="1"/>
      <protection/>
    </xf>
    <xf numFmtId="0" fontId="10" fillId="0" borderId="221" xfId="53" applyFont="1" applyFill="1" applyBorder="1" applyAlignment="1">
      <alignment horizontal="center" vertical="center" wrapText="1"/>
      <protection/>
    </xf>
    <xf numFmtId="0" fontId="10" fillId="0" borderId="222" xfId="53" applyFont="1" applyFill="1" applyBorder="1" applyAlignment="1">
      <alignment horizontal="center" vertical="center" wrapText="1"/>
      <protection/>
    </xf>
    <xf numFmtId="0" fontId="10" fillId="0" borderId="85" xfId="53" applyFont="1" applyFill="1" applyBorder="1" applyAlignment="1">
      <alignment horizontal="center" vertical="center" wrapText="1"/>
      <protection/>
    </xf>
    <xf numFmtId="0" fontId="10" fillId="0" borderId="82" xfId="53" applyFont="1" applyFill="1" applyBorder="1" applyAlignment="1">
      <alignment horizontal="center" vertical="center" wrapText="1"/>
      <protection/>
    </xf>
    <xf numFmtId="0" fontId="10" fillId="0" borderId="84" xfId="53" applyFont="1" applyFill="1" applyBorder="1" applyAlignment="1">
      <alignment horizontal="center" vertical="center" wrapText="1"/>
      <protection/>
    </xf>
    <xf numFmtId="0" fontId="22" fillId="0" borderId="189" xfId="53" applyFont="1" applyFill="1" applyBorder="1" applyAlignment="1">
      <alignment horizontal="center" vertical="center" wrapText="1"/>
      <protection/>
    </xf>
    <xf numFmtId="0" fontId="22" fillId="0" borderId="190" xfId="53" applyFont="1" applyFill="1" applyBorder="1" applyAlignment="1">
      <alignment horizontal="center" vertical="center" wrapText="1"/>
      <protection/>
    </xf>
    <xf numFmtId="0" fontId="22" fillId="0" borderId="224" xfId="53" applyFont="1" applyFill="1" applyBorder="1" applyAlignment="1">
      <alignment horizontal="center" vertical="center" wrapText="1"/>
      <protection/>
    </xf>
    <xf numFmtId="0" fontId="10" fillId="0" borderId="224" xfId="53" applyFont="1" applyFill="1" applyBorder="1" applyAlignment="1">
      <alignment horizontal="center" vertical="center" wrapText="1"/>
      <protection/>
    </xf>
    <xf numFmtId="0" fontId="21" fillId="0" borderId="187" xfId="53" applyFont="1" applyFill="1" applyBorder="1" applyAlignment="1">
      <alignment horizontal="center" vertical="center" wrapText="1"/>
      <protection/>
    </xf>
    <xf numFmtId="0" fontId="21" fillId="0" borderId="188" xfId="53" applyFont="1" applyFill="1" applyBorder="1" applyAlignment="1">
      <alignment horizontal="center" vertical="center" wrapText="1"/>
      <protection/>
    </xf>
    <xf numFmtId="0" fontId="21" fillId="0" borderId="120" xfId="53" applyFont="1" applyFill="1" applyBorder="1" applyAlignment="1">
      <alignment horizontal="center" vertical="center" wrapText="1"/>
      <protection/>
    </xf>
    <xf numFmtId="0" fontId="10" fillId="0" borderId="50" xfId="0" applyFont="1" applyFill="1" applyBorder="1" applyAlignment="1">
      <alignment horizontal="center" vertical="center" wrapText="1"/>
    </xf>
    <xf numFmtId="0" fontId="21" fillId="0" borderId="50" xfId="0" applyFont="1" applyFill="1" applyBorder="1" applyAlignment="1">
      <alignment horizontal="center" vertical="center" wrapText="1"/>
    </xf>
    <xf numFmtId="0" fontId="10" fillId="0" borderId="220" xfId="0" applyFont="1" applyFill="1" applyBorder="1" applyAlignment="1">
      <alignment horizontal="center" vertical="center" wrapText="1"/>
    </xf>
    <xf numFmtId="0" fontId="10" fillId="0" borderId="221" xfId="0" applyFont="1" applyFill="1" applyBorder="1" applyAlignment="1">
      <alignment horizontal="center" vertical="center" wrapText="1"/>
    </xf>
    <xf numFmtId="0" fontId="10" fillId="0" borderId="222" xfId="0" applyFont="1" applyFill="1" applyBorder="1" applyAlignment="1">
      <alignment horizontal="center" vertical="center" wrapText="1"/>
    </xf>
    <xf numFmtId="0" fontId="10" fillId="0" borderId="187" xfId="0" applyFont="1" applyFill="1" applyBorder="1" applyAlignment="1">
      <alignment horizontal="center" vertical="center" wrapText="1"/>
    </xf>
    <xf numFmtId="0" fontId="10" fillId="0" borderId="188" xfId="0" applyFont="1" applyFill="1" applyBorder="1" applyAlignment="1">
      <alignment horizontal="center" vertical="center" wrapText="1"/>
    </xf>
    <xf numFmtId="0" fontId="10" fillId="0" borderId="12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wrapText="1"/>
    </xf>
    <xf numFmtId="1" fontId="10" fillId="0" borderId="220" xfId="53" applyNumberFormat="1" applyFont="1" applyFill="1" applyBorder="1" applyAlignment="1">
      <alignment horizontal="center" vertical="center" wrapText="1"/>
      <protection/>
    </xf>
    <xf numFmtId="1" fontId="10" fillId="0" borderId="221" xfId="53" applyNumberFormat="1" applyFont="1" applyFill="1" applyBorder="1" applyAlignment="1">
      <alignment horizontal="center" vertical="center" wrapText="1"/>
      <protection/>
    </xf>
    <xf numFmtId="1" fontId="10" fillId="0" borderId="225" xfId="53" applyNumberFormat="1" applyFont="1" applyFill="1" applyBorder="1" applyAlignment="1">
      <alignment horizontal="center" vertical="center" wrapText="1"/>
      <protection/>
    </xf>
    <xf numFmtId="0" fontId="10" fillId="0" borderId="226" xfId="0" applyFont="1" applyFill="1" applyBorder="1" applyAlignment="1">
      <alignment horizontal="center" vertical="center" wrapText="1"/>
    </xf>
    <xf numFmtId="1" fontId="10" fillId="0" borderId="91" xfId="0" applyNumberFormat="1" applyFont="1" applyFill="1" applyBorder="1" applyAlignment="1">
      <alignment horizontal="center" vertical="center" wrapText="1"/>
    </xf>
    <xf numFmtId="0" fontId="10" fillId="0" borderId="92" xfId="53" applyFont="1" applyFill="1" applyBorder="1" applyAlignment="1">
      <alignment horizontal="center" vertical="center" wrapText="1"/>
      <protection/>
    </xf>
    <xf numFmtId="0" fontId="10" fillId="0" borderId="88" xfId="53" applyFont="1" applyFill="1" applyBorder="1" applyAlignment="1">
      <alignment horizontal="center" vertical="center" wrapText="1"/>
      <protection/>
    </xf>
    <xf numFmtId="0" fontId="10" fillId="0" borderId="91" xfId="53" applyFont="1" applyFill="1" applyBorder="1" applyAlignment="1">
      <alignment horizontal="center" vertical="center" wrapText="1"/>
      <protection/>
    </xf>
    <xf numFmtId="0" fontId="2" fillId="0" borderId="141" xfId="0" applyNumberFormat="1" applyFont="1" applyFill="1" applyBorder="1" applyAlignment="1" applyProtection="1">
      <alignment horizontal="center" vertical="center"/>
      <protection/>
    </xf>
    <xf numFmtId="0" fontId="2" fillId="0" borderId="227" xfId="0" applyNumberFormat="1" applyFont="1" applyFill="1" applyBorder="1" applyAlignment="1" applyProtection="1">
      <alignment horizontal="center" vertical="center"/>
      <protection/>
    </xf>
    <xf numFmtId="0" fontId="2" fillId="0" borderId="228" xfId="0" applyNumberFormat="1" applyFont="1" applyFill="1" applyBorder="1" applyAlignment="1" applyProtection="1">
      <alignment horizontal="center" vertical="center"/>
      <protection/>
    </xf>
    <xf numFmtId="172" fontId="2" fillId="0" borderId="12" xfId="0" applyNumberFormat="1" applyFont="1" applyFill="1" applyBorder="1" applyAlignment="1" applyProtection="1">
      <alignment horizontal="center" textRotation="90" wrapText="1"/>
      <protection/>
    </xf>
    <xf numFmtId="172" fontId="2" fillId="0" borderId="22" xfId="0" applyNumberFormat="1" applyFont="1" applyFill="1" applyBorder="1" applyAlignment="1" applyProtection="1">
      <alignment horizontal="center" textRotation="90" wrapText="1"/>
      <protection/>
    </xf>
    <xf numFmtId="172" fontId="2" fillId="0" borderId="229" xfId="0" applyNumberFormat="1" applyFont="1" applyFill="1" applyBorder="1" applyAlignment="1" applyProtection="1">
      <alignment horizontal="center" vertical="center"/>
      <protection/>
    </xf>
    <xf numFmtId="172" fontId="2" fillId="0" borderId="185" xfId="0" applyNumberFormat="1" applyFont="1" applyFill="1" applyBorder="1" applyAlignment="1" applyProtection="1">
      <alignment horizontal="center" vertical="center"/>
      <protection/>
    </xf>
    <xf numFmtId="172" fontId="2" fillId="0" borderId="230" xfId="0" applyNumberFormat="1" applyFont="1" applyFill="1" applyBorder="1" applyAlignment="1" applyProtection="1">
      <alignment horizontal="center" vertical="center"/>
      <protection/>
    </xf>
    <xf numFmtId="172" fontId="2" fillId="0" borderId="21" xfId="0" applyNumberFormat="1" applyFont="1" applyFill="1" applyBorder="1" applyAlignment="1" applyProtection="1">
      <alignment horizontal="center" textRotation="90" wrapText="1"/>
      <protection/>
    </xf>
    <xf numFmtId="0" fontId="0" fillId="0" borderId="231" xfId="0" applyFont="1" applyFill="1" applyBorder="1" applyAlignment="1">
      <alignment horizontal="center" textRotation="90" wrapText="1"/>
    </xf>
    <xf numFmtId="172" fontId="2" fillId="0" borderId="135" xfId="0" applyNumberFormat="1" applyFont="1" applyFill="1" applyBorder="1" applyAlignment="1" applyProtection="1">
      <alignment horizontal="center" textRotation="90" wrapText="1"/>
      <protection/>
    </xf>
    <xf numFmtId="172" fontId="2" fillId="0" borderId="153" xfId="0" applyNumberFormat="1" applyFont="1" applyFill="1" applyBorder="1" applyAlignment="1" applyProtection="1">
      <alignment horizontal="center" textRotation="90" wrapText="1"/>
      <protection/>
    </xf>
    <xf numFmtId="172" fontId="2" fillId="0" borderId="219" xfId="0" applyNumberFormat="1" applyFont="1" applyFill="1" applyBorder="1" applyAlignment="1" applyProtection="1">
      <alignment horizontal="center" textRotation="90" wrapText="1"/>
      <protection/>
    </xf>
    <xf numFmtId="172" fontId="2" fillId="0" borderId="26" xfId="0" applyNumberFormat="1" applyFont="1" applyFill="1" applyBorder="1" applyAlignment="1" applyProtection="1">
      <alignment horizontal="center" textRotation="90" wrapText="1"/>
      <protection/>
    </xf>
    <xf numFmtId="0" fontId="0" fillId="0" borderId="232" xfId="0" applyFont="1" applyFill="1" applyBorder="1" applyAlignment="1">
      <alignment horizontal="center" textRotation="90" wrapText="1"/>
    </xf>
    <xf numFmtId="0" fontId="6" fillId="0" borderId="229" xfId="0" applyFont="1" applyFill="1" applyBorder="1" applyAlignment="1">
      <alignment horizontal="center" vertical="center" wrapText="1"/>
    </xf>
    <xf numFmtId="0" fontId="6" fillId="0" borderId="185" xfId="0" applyFont="1" applyFill="1" applyBorder="1" applyAlignment="1">
      <alignment horizontal="center" vertical="center" wrapText="1"/>
    </xf>
    <xf numFmtId="0" fontId="6" fillId="0" borderId="233" xfId="0" applyFont="1" applyFill="1" applyBorder="1" applyAlignment="1">
      <alignment horizontal="center" vertical="center"/>
    </xf>
    <xf numFmtId="0" fontId="6" fillId="0" borderId="234" xfId="0" applyFont="1" applyFill="1" applyBorder="1" applyAlignment="1">
      <alignment horizontal="center" vertical="center"/>
    </xf>
    <xf numFmtId="0" fontId="6" fillId="0" borderId="235" xfId="0" applyFont="1" applyFill="1" applyBorder="1" applyAlignment="1">
      <alignment horizontal="center" vertical="center"/>
    </xf>
    <xf numFmtId="0" fontId="6" fillId="0" borderId="151" xfId="0" applyFont="1" applyFill="1" applyBorder="1" applyAlignment="1">
      <alignment horizontal="center" vertical="center" wrapText="1"/>
    </xf>
    <xf numFmtId="0" fontId="6" fillId="0" borderId="128" xfId="0" applyFont="1" applyFill="1" applyBorder="1" applyAlignment="1">
      <alignment horizontal="center" vertical="center" wrapText="1"/>
    </xf>
    <xf numFmtId="0" fontId="6" fillId="0" borderId="236" xfId="0" applyFont="1" applyFill="1" applyBorder="1" applyAlignment="1">
      <alignment horizontal="center" vertical="center" wrapText="1"/>
    </xf>
    <xf numFmtId="172" fontId="2" fillId="0" borderId="13" xfId="0" applyNumberFormat="1" applyFont="1" applyFill="1" applyBorder="1" applyAlignment="1" applyProtection="1">
      <alignment horizontal="center" textRotation="90" wrapText="1"/>
      <protection/>
    </xf>
    <xf numFmtId="172" fontId="2" fillId="0" borderId="137" xfId="0" applyNumberFormat="1" applyFont="1" applyFill="1" applyBorder="1" applyAlignment="1" applyProtection="1">
      <alignment horizontal="center" textRotation="90" wrapText="1"/>
      <protection/>
    </xf>
    <xf numFmtId="172" fontId="2" fillId="0" borderId="155" xfId="0" applyNumberFormat="1" applyFont="1" applyFill="1" applyBorder="1" applyAlignment="1" applyProtection="1">
      <alignment horizontal="center" textRotation="90" wrapText="1"/>
      <protection/>
    </xf>
    <xf numFmtId="0" fontId="2" fillId="0" borderId="237" xfId="0" applyNumberFormat="1" applyFont="1" applyFill="1" applyBorder="1" applyAlignment="1" applyProtection="1">
      <alignment horizontal="center" vertical="center" wrapText="1"/>
      <protection/>
    </xf>
    <xf numFmtId="0" fontId="2" fillId="0" borderId="142" xfId="0" applyNumberFormat="1" applyFont="1" applyFill="1" applyBorder="1" applyAlignment="1" applyProtection="1">
      <alignment horizontal="center" vertical="center" wrapText="1"/>
      <protection/>
    </xf>
    <xf numFmtId="0" fontId="9" fillId="0" borderId="142" xfId="0" applyFont="1" applyFill="1" applyBorder="1" applyAlignment="1">
      <alignment horizontal="center" vertical="center" wrapText="1"/>
    </xf>
    <xf numFmtId="0" fontId="9" fillId="0" borderId="238" xfId="0" applyFont="1" applyFill="1" applyBorder="1" applyAlignment="1">
      <alignment horizontal="center" vertical="center" wrapText="1"/>
    </xf>
    <xf numFmtId="0" fontId="2" fillId="0" borderId="239" xfId="0" applyNumberFormat="1" applyFont="1" applyFill="1" applyBorder="1" applyAlignment="1" applyProtection="1">
      <alignment horizontal="center" vertical="center" wrapText="1"/>
      <protection/>
    </xf>
    <xf numFmtId="0" fontId="2" fillId="0" borderId="130" xfId="0" applyNumberFormat="1" applyFont="1" applyFill="1" applyBorder="1" applyAlignment="1" applyProtection="1">
      <alignment horizontal="center" vertical="center" wrapText="1"/>
      <protection/>
    </xf>
    <xf numFmtId="0" fontId="9" fillId="0" borderId="130" xfId="0" applyFont="1" applyFill="1" applyBorder="1" applyAlignment="1">
      <alignment horizontal="center" vertical="center" wrapText="1"/>
    </xf>
    <xf numFmtId="0" fontId="9" fillId="0" borderId="240" xfId="0" applyFont="1" applyFill="1" applyBorder="1" applyAlignment="1">
      <alignment horizontal="center" vertical="center" wrapText="1"/>
    </xf>
    <xf numFmtId="172" fontId="2" fillId="0" borderId="21" xfId="0" applyNumberFormat="1" applyFont="1" applyFill="1" applyBorder="1" applyAlignment="1" applyProtection="1">
      <alignment horizontal="left" textRotation="90" wrapText="1"/>
      <protection/>
    </xf>
    <xf numFmtId="0" fontId="0" fillId="0" borderId="231" xfId="0" applyFont="1" applyFill="1" applyBorder="1" applyAlignment="1">
      <alignment horizontal="left" textRotation="90" wrapText="1"/>
    </xf>
    <xf numFmtId="176" fontId="2" fillId="0" borderId="50" xfId="0" applyNumberFormat="1" applyFont="1" applyFill="1" applyBorder="1" applyAlignment="1" applyProtection="1">
      <alignment horizontal="center" vertical="center"/>
      <protection/>
    </xf>
    <xf numFmtId="0" fontId="0" fillId="0" borderId="50" xfId="0" applyFont="1" applyFill="1" applyBorder="1" applyAlignment="1">
      <alignment horizontal="center" vertical="center"/>
    </xf>
    <xf numFmtId="0" fontId="6" fillId="0" borderId="241" xfId="0" applyFont="1" applyFill="1" applyBorder="1" applyAlignment="1">
      <alignment horizontal="center" vertical="center" wrapText="1"/>
    </xf>
    <xf numFmtId="172" fontId="6" fillId="0" borderId="205" xfId="0" applyNumberFormat="1" applyFont="1" applyFill="1" applyBorder="1" applyAlignment="1" applyProtection="1">
      <alignment horizontal="center" vertical="center"/>
      <protection/>
    </xf>
    <xf numFmtId="172" fontId="6" fillId="0" borderId="96" xfId="0" applyNumberFormat="1" applyFont="1" applyFill="1" applyBorder="1" applyAlignment="1" applyProtection="1">
      <alignment horizontal="center" vertical="center"/>
      <protection/>
    </xf>
    <xf numFmtId="172" fontId="6" fillId="0" borderId="204" xfId="0" applyNumberFormat="1" applyFont="1" applyFill="1" applyBorder="1" applyAlignment="1" applyProtection="1">
      <alignment horizontal="center" vertical="center"/>
      <protection/>
    </xf>
    <xf numFmtId="0" fontId="6" fillId="0" borderId="205" xfId="0" applyFont="1" applyFill="1" applyBorder="1" applyAlignment="1">
      <alignment horizontal="right" vertical="center" wrapText="1"/>
    </xf>
    <xf numFmtId="0" fontId="6" fillId="0" borderId="96" xfId="0" applyFont="1" applyFill="1" applyBorder="1" applyAlignment="1">
      <alignment horizontal="right" vertical="center" wrapText="1"/>
    </xf>
    <xf numFmtId="0" fontId="6" fillId="0" borderId="204" xfId="0" applyFont="1" applyFill="1" applyBorder="1" applyAlignment="1">
      <alignment horizontal="right" vertical="center" wrapText="1"/>
    </xf>
    <xf numFmtId="174" fontId="6" fillId="0" borderId="41" xfId="0" applyNumberFormat="1" applyFont="1" applyFill="1" applyBorder="1" applyAlignment="1">
      <alignment horizontal="center" vertical="center" wrapText="1"/>
    </xf>
    <xf numFmtId="174" fontId="6" fillId="0" borderId="242" xfId="0" applyNumberFormat="1" applyFont="1" applyFill="1" applyBorder="1" applyAlignment="1">
      <alignment horizontal="center" vertical="center" wrapText="1"/>
    </xf>
    <xf numFmtId="0" fontId="6" fillId="0" borderId="205" xfId="0" applyFont="1" applyFill="1" applyBorder="1" applyAlignment="1" applyProtection="1">
      <alignment horizontal="right" vertical="center" wrapText="1"/>
      <protection/>
    </xf>
    <xf numFmtId="0" fontId="6" fillId="0" borderId="96" xfId="0" applyFont="1" applyFill="1" applyBorder="1" applyAlignment="1" applyProtection="1">
      <alignment horizontal="right" vertical="center" wrapText="1"/>
      <protection/>
    </xf>
    <xf numFmtId="0" fontId="6" fillId="0" borderId="200" xfId="0" applyFont="1" applyFill="1" applyBorder="1" applyAlignment="1" applyProtection="1">
      <alignment horizontal="right" vertical="center" wrapText="1"/>
      <protection/>
    </xf>
    <xf numFmtId="173" fontId="6" fillId="0" borderId="205" xfId="0" applyNumberFormat="1" applyFont="1" applyFill="1" applyBorder="1" applyAlignment="1" applyProtection="1">
      <alignment horizontal="center" vertical="center"/>
      <protection/>
    </xf>
    <xf numFmtId="173" fontId="6" fillId="0" borderId="96" xfId="0" applyNumberFormat="1" applyFont="1" applyFill="1" applyBorder="1" applyAlignment="1" applyProtection="1">
      <alignment horizontal="center" vertical="center"/>
      <protection/>
    </xf>
    <xf numFmtId="173" fontId="6" fillId="0" borderId="204" xfId="0" applyNumberFormat="1" applyFont="1" applyFill="1" applyBorder="1" applyAlignment="1" applyProtection="1">
      <alignment horizontal="center" vertical="center"/>
      <protection/>
    </xf>
    <xf numFmtId="175" fontId="2" fillId="0" borderId="0" xfId="0" applyNumberFormat="1" applyFont="1" applyFill="1" applyBorder="1" applyAlignment="1" applyProtection="1">
      <alignment vertical="center" wrapText="1"/>
      <protection/>
    </xf>
    <xf numFmtId="175" fontId="0" fillId="0" borderId="0" xfId="0" applyNumberFormat="1" applyFill="1" applyAlignment="1">
      <alignment vertical="center" wrapText="1"/>
    </xf>
    <xf numFmtId="174" fontId="6" fillId="0" borderId="118" xfId="0" applyNumberFormat="1" applyFont="1" applyFill="1" applyBorder="1" applyAlignment="1" applyProtection="1">
      <alignment horizontal="center" vertical="center" wrapText="1"/>
      <protection/>
    </xf>
    <xf numFmtId="0" fontId="16" fillId="0" borderId="243" xfId="0" applyFont="1" applyFill="1" applyBorder="1" applyAlignment="1">
      <alignment horizontal="center" vertical="center" wrapText="1"/>
    </xf>
    <xf numFmtId="174" fontId="6" fillId="0" borderId="214" xfId="0" applyNumberFormat="1" applyFont="1" applyFill="1" applyBorder="1" applyAlignment="1" applyProtection="1">
      <alignment horizontal="center" vertical="center" wrapText="1"/>
      <protection/>
    </xf>
    <xf numFmtId="0" fontId="16" fillId="0" borderId="196" xfId="0" applyFont="1" applyFill="1" applyBorder="1" applyAlignment="1">
      <alignment horizontal="center" vertical="center" wrapText="1"/>
    </xf>
    <xf numFmtId="0" fontId="16" fillId="0" borderId="118" xfId="0" applyFont="1" applyFill="1" applyBorder="1" applyAlignment="1">
      <alignment horizontal="center" vertical="center" wrapText="1"/>
    </xf>
    <xf numFmtId="172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8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172" fontId="2" fillId="0" borderId="82" xfId="0" applyNumberFormat="1" applyFont="1" applyFill="1" applyBorder="1" applyAlignment="1" applyProtection="1">
      <alignment horizontal="center" vertical="center"/>
      <protection/>
    </xf>
    <xf numFmtId="172" fontId="2" fillId="0" borderId="18" xfId="0" applyNumberFormat="1" applyFont="1" applyFill="1" applyBorder="1" applyAlignment="1" applyProtection="1">
      <alignment horizontal="center" vertical="center"/>
      <protection/>
    </xf>
    <xf numFmtId="172" fontId="2" fillId="0" borderId="218" xfId="0" applyNumberFormat="1" applyFont="1" applyFill="1" applyBorder="1" applyAlignment="1" applyProtection="1">
      <alignment horizontal="center" textRotation="90" wrapText="1"/>
      <protection/>
    </xf>
    <xf numFmtId="172" fontId="2" fillId="0" borderId="244" xfId="0" applyNumberFormat="1" applyFont="1" applyFill="1" applyBorder="1" applyAlignment="1" applyProtection="1">
      <alignment horizontal="center" vertical="center" wrapText="1"/>
      <protection/>
    </xf>
    <xf numFmtId="172" fontId="2" fillId="0" borderId="129" xfId="0" applyNumberFormat="1" applyFont="1" applyFill="1" applyBorder="1" applyAlignment="1" applyProtection="1">
      <alignment horizontal="center" vertical="center" wrapText="1"/>
      <protection/>
    </xf>
    <xf numFmtId="0" fontId="0" fillId="0" borderId="245" xfId="0" applyFont="1" applyFill="1" applyBorder="1" applyAlignment="1">
      <alignment horizontal="center" vertical="center" wrapText="1"/>
    </xf>
    <xf numFmtId="172" fontId="2" fillId="0" borderId="246" xfId="0" applyNumberFormat="1" applyFont="1" applyFill="1" applyBorder="1" applyAlignment="1" applyProtection="1">
      <alignment horizontal="center" vertical="center" wrapText="1"/>
      <protection/>
    </xf>
    <xf numFmtId="172" fontId="2" fillId="0" borderId="155" xfId="0" applyNumberFormat="1" applyFont="1" applyFill="1" applyBorder="1" applyAlignment="1" applyProtection="1">
      <alignment horizontal="center" vertical="center" wrapText="1"/>
      <protection/>
    </xf>
    <xf numFmtId="172" fontId="2" fillId="0" borderId="39" xfId="0" applyNumberFormat="1" applyFont="1" applyFill="1" applyBorder="1" applyAlignment="1" applyProtection="1">
      <alignment horizontal="center" textRotation="90" wrapText="1"/>
      <protection/>
    </xf>
    <xf numFmtId="172" fontId="2" fillId="0" borderId="154" xfId="0" applyNumberFormat="1" applyFont="1" applyFill="1" applyBorder="1" applyAlignment="1" applyProtection="1">
      <alignment horizontal="center" textRotation="90" wrapText="1"/>
      <protection/>
    </xf>
    <xf numFmtId="0" fontId="0" fillId="0" borderId="247" xfId="0" applyFont="1" applyFill="1" applyBorder="1" applyAlignment="1">
      <alignment horizontal="center" vertical="center" wrapText="1"/>
    </xf>
    <xf numFmtId="49" fontId="6" fillId="0" borderId="205" xfId="0" applyNumberFormat="1" applyFont="1" applyFill="1" applyBorder="1" applyAlignment="1">
      <alignment horizontal="center" vertical="center" wrapText="1"/>
    </xf>
    <xf numFmtId="49" fontId="6" fillId="0" borderId="96" xfId="0" applyNumberFormat="1" applyFont="1" applyFill="1" applyBorder="1" applyAlignment="1">
      <alignment horizontal="center" vertical="center" wrapText="1"/>
    </xf>
    <xf numFmtId="49" fontId="6" fillId="0" borderId="204" xfId="0" applyNumberFormat="1" applyFont="1" applyFill="1" applyBorder="1" applyAlignment="1">
      <alignment horizontal="center" vertical="center" wrapText="1"/>
    </xf>
    <xf numFmtId="172" fontId="2" fillId="0" borderId="141" xfId="0" applyNumberFormat="1" applyFont="1" applyFill="1" applyBorder="1" applyAlignment="1" applyProtection="1">
      <alignment horizontal="center" vertical="center"/>
      <protection/>
    </xf>
    <xf numFmtId="172" fontId="2" fillId="0" borderId="248" xfId="0" applyNumberFormat="1" applyFont="1" applyFill="1" applyBorder="1" applyAlignment="1" applyProtection="1">
      <alignment horizontal="center" vertical="center"/>
      <protection/>
    </xf>
    <xf numFmtId="172" fontId="2" fillId="0" borderId="249" xfId="0" applyNumberFormat="1" applyFont="1" applyFill="1" applyBorder="1" applyAlignment="1" applyProtection="1">
      <alignment horizontal="center" vertical="center"/>
      <protection/>
    </xf>
    <xf numFmtId="172" fontId="2" fillId="0" borderId="14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left" vertical="center"/>
    </xf>
    <xf numFmtId="0" fontId="6" fillId="0" borderId="229" xfId="0" applyFont="1" applyFill="1" applyBorder="1" applyAlignment="1" applyProtection="1">
      <alignment horizontal="right" vertical="center" wrapText="1"/>
      <protection/>
    </xf>
    <xf numFmtId="0" fontId="6" fillId="0" borderId="185" xfId="0" applyFont="1" applyFill="1" applyBorder="1" applyAlignment="1" applyProtection="1">
      <alignment horizontal="right" vertical="center" wrapText="1"/>
      <protection/>
    </xf>
    <xf numFmtId="0" fontId="6" fillId="0" borderId="186" xfId="0" applyFont="1" applyFill="1" applyBorder="1" applyAlignment="1" applyProtection="1">
      <alignment horizontal="right" vertical="center" wrapText="1"/>
      <protection/>
    </xf>
    <xf numFmtId="0" fontId="6" fillId="0" borderId="151" xfId="0" applyFont="1" applyFill="1" applyBorder="1" applyAlignment="1" applyProtection="1">
      <alignment horizontal="center" vertical="center" wrapText="1"/>
      <protection/>
    </xf>
    <xf numFmtId="0" fontId="6" fillId="0" borderId="128" xfId="0" applyFont="1" applyFill="1" applyBorder="1" applyAlignment="1" applyProtection="1">
      <alignment horizontal="center" vertical="center" wrapText="1"/>
      <protection/>
    </xf>
    <xf numFmtId="0" fontId="6" fillId="0" borderId="241" xfId="0" applyFont="1" applyFill="1" applyBorder="1" applyAlignment="1" applyProtection="1">
      <alignment horizontal="center" vertical="center" wrapText="1"/>
      <protection/>
    </xf>
    <xf numFmtId="0" fontId="6" fillId="0" borderId="4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/>
      <protection/>
    </xf>
    <xf numFmtId="172" fontId="4" fillId="0" borderId="237" xfId="0" applyNumberFormat="1" applyFont="1" applyFill="1" applyBorder="1" applyAlignment="1" applyProtection="1">
      <alignment horizontal="center" vertical="center"/>
      <protection/>
    </xf>
    <xf numFmtId="172" fontId="4" fillId="0" borderId="142" xfId="0" applyNumberFormat="1" applyFont="1" applyFill="1" applyBorder="1" applyAlignment="1" applyProtection="1">
      <alignment horizontal="center" vertical="center"/>
      <protection/>
    </xf>
    <xf numFmtId="172" fontId="4" fillId="0" borderId="238" xfId="0" applyNumberFormat="1" applyFont="1" applyFill="1" applyBorder="1" applyAlignment="1" applyProtection="1">
      <alignment horizontal="center" vertical="center"/>
      <protection/>
    </xf>
    <xf numFmtId="172" fontId="2" fillId="0" borderId="237" xfId="0" applyNumberFormat="1" applyFont="1" applyFill="1" applyBorder="1" applyAlignment="1" applyProtection="1">
      <alignment horizontal="center" vertical="center"/>
      <protection/>
    </xf>
    <xf numFmtId="172" fontId="2" fillId="0" borderId="142" xfId="0" applyNumberFormat="1" applyFont="1" applyFill="1" applyBorder="1" applyAlignment="1" applyProtection="1">
      <alignment horizontal="center" vertical="center"/>
      <protection/>
    </xf>
    <xf numFmtId="172" fontId="2" fillId="0" borderId="238" xfId="0" applyNumberFormat="1" applyFont="1" applyFill="1" applyBorder="1" applyAlignment="1" applyProtection="1">
      <alignment horizontal="center" vertical="center"/>
      <protection/>
    </xf>
    <xf numFmtId="172" fontId="2" fillId="0" borderId="239" xfId="0" applyNumberFormat="1" applyFont="1" applyFill="1" applyBorder="1" applyAlignment="1" applyProtection="1">
      <alignment horizontal="center" vertical="center"/>
      <protection/>
    </xf>
    <xf numFmtId="172" fontId="2" fillId="0" borderId="130" xfId="0" applyNumberFormat="1" applyFont="1" applyFill="1" applyBorder="1" applyAlignment="1" applyProtection="1">
      <alignment horizontal="center" vertical="center"/>
      <protection/>
    </xf>
    <xf numFmtId="172" fontId="2" fillId="0" borderId="24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right" vertical="center"/>
    </xf>
    <xf numFmtId="174" fontId="6" fillId="0" borderId="41" xfId="0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Excel Built-in Excel Built-in Excel Built-in 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Plan Уч(бакал.) д_о 2013_14а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9"/>
  <sheetViews>
    <sheetView view="pageBreakPreview" zoomScale="70" zoomScaleNormal="50" zoomScaleSheetLayoutView="70" zoomScalePageLayoutView="0" workbookViewId="0" topLeftCell="A1">
      <selection activeCell="P11" sqref="P11:AO11"/>
    </sheetView>
  </sheetViews>
  <sheetFormatPr defaultColWidth="3.25390625" defaultRowHeight="12.75"/>
  <cols>
    <col min="1" max="1" width="7.125" style="1" customWidth="1"/>
    <col min="2" max="3" width="5.75390625" style="1" customWidth="1"/>
    <col min="4" max="4" width="5.875" style="1" customWidth="1"/>
    <col min="5" max="6" width="5.75390625" style="1" customWidth="1"/>
    <col min="7" max="7" width="5.625" style="1" customWidth="1"/>
    <col min="8" max="13" width="5.75390625" style="1" customWidth="1"/>
    <col min="14" max="14" width="5.625" style="1" customWidth="1"/>
    <col min="15" max="25" width="5.75390625" style="1" customWidth="1"/>
    <col min="26" max="27" width="5.875" style="1" customWidth="1"/>
    <col min="28" max="28" width="5.00390625" style="1" customWidth="1"/>
    <col min="29" max="29" width="5.875" style="1" customWidth="1"/>
    <col min="30" max="30" width="5.75390625" style="1" customWidth="1"/>
    <col min="31" max="31" width="5.875" style="1" customWidth="1"/>
    <col min="32" max="32" width="5.75390625" style="1" customWidth="1"/>
    <col min="33" max="33" width="5.875" style="1" customWidth="1"/>
    <col min="34" max="34" width="5.75390625" style="1" customWidth="1"/>
    <col min="35" max="36" width="5.875" style="1" customWidth="1"/>
    <col min="37" max="38" width="5.75390625" style="1" customWidth="1"/>
    <col min="39" max="39" width="5.875" style="1" customWidth="1"/>
    <col min="40" max="53" width="5.75390625" style="1" customWidth="1"/>
    <col min="54" max="54" width="3.375" style="1" customWidth="1"/>
    <col min="55" max="55" width="2.25390625" style="1" customWidth="1"/>
    <col min="56" max="56" width="2.875" style="1" customWidth="1"/>
    <col min="57" max="57" width="3.375" style="1" customWidth="1"/>
    <col min="58" max="16384" width="3.25390625" style="1" customWidth="1"/>
  </cols>
  <sheetData>
    <row r="1" spans="1:57" ht="25.5" customHeight="1">
      <c r="A1" s="754"/>
      <c r="B1" s="754"/>
      <c r="C1" s="754"/>
      <c r="D1" s="754"/>
      <c r="E1" s="754"/>
      <c r="F1" s="754"/>
      <c r="G1" s="754"/>
      <c r="H1" s="754"/>
      <c r="I1" s="754"/>
      <c r="J1" s="754"/>
      <c r="K1" s="754"/>
      <c r="L1" s="754"/>
      <c r="M1" s="754"/>
      <c r="N1" s="754"/>
      <c r="O1" s="754"/>
      <c r="P1" s="765" t="s">
        <v>50</v>
      </c>
      <c r="Q1" s="765"/>
      <c r="R1" s="765"/>
      <c r="S1" s="765"/>
      <c r="T1" s="765"/>
      <c r="U1" s="765"/>
      <c r="V1" s="765"/>
      <c r="W1" s="765"/>
      <c r="X1" s="765"/>
      <c r="Y1" s="765"/>
      <c r="Z1" s="765"/>
      <c r="AA1" s="765"/>
      <c r="AB1" s="765"/>
      <c r="AC1" s="765"/>
      <c r="AD1" s="765"/>
      <c r="AE1" s="765"/>
      <c r="AF1" s="765"/>
      <c r="AG1" s="765"/>
      <c r="AH1" s="765"/>
      <c r="AI1" s="765"/>
      <c r="AJ1" s="765"/>
      <c r="AK1" s="765"/>
      <c r="AL1" s="765"/>
      <c r="AM1" s="765"/>
      <c r="AN1" s="765"/>
      <c r="AO1" s="765"/>
      <c r="AP1" s="764"/>
      <c r="AQ1" s="764"/>
      <c r="AR1" s="764"/>
      <c r="AS1" s="764"/>
      <c r="AT1" s="764"/>
      <c r="AU1" s="764"/>
      <c r="AV1" s="764"/>
      <c r="AW1" s="764"/>
      <c r="AX1" s="764"/>
      <c r="AY1" s="764"/>
      <c r="AZ1" s="764"/>
      <c r="BA1" s="764"/>
      <c r="BB1" s="764"/>
      <c r="BC1" s="764"/>
      <c r="BD1" s="764"/>
      <c r="BE1" s="764"/>
    </row>
    <row r="2" spans="1:57" ht="26.25" customHeight="1">
      <c r="A2" s="753" t="s">
        <v>146</v>
      </c>
      <c r="B2" s="753"/>
      <c r="C2" s="753"/>
      <c r="D2" s="753"/>
      <c r="E2" s="753"/>
      <c r="F2" s="753"/>
      <c r="G2" s="753"/>
      <c r="H2" s="753"/>
      <c r="I2" s="753"/>
      <c r="J2" s="753"/>
      <c r="K2" s="753"/>
      <c r="L2" s="753"/>
      <c r="M2" s="753"/>
      <c r="N2" s="753"/>
      <c r="O2" s="753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764"/>
      <c r="AQ2" s="764"/>
      <c r="AR2" s="764"/>
      <c r="AS2" s="764"/>
      <c r="AT2" s="764"/>
      <c r="AU2" s="764"/>
      <c r="AV2" s="764"/>
      <c r="AW2" s="764"/>
      <c r="AX2" s="764"/>
      <c r="AY2" s="764"/>
      <c r="AZ2" s="764"/>
      <c r="BA2" s="764"/>
      <c r="BB2" s="764"/>
      <c r="BC2" s="764"/>
      <c r="BD2" s="764"/>
      <c r="BE2" s="764"/>
    </row>
    <row r="3" spans="1:57" ht="27.75">
      <c r="A3" s="753" t="s">
        <v>147</v>
      </c>
      <c r="B3" s="753"/>
      <c r="C3" s="753"/>
      <c r="D3" s="753"/>
      <c r="E3" s="753"/>
      <c r="F3" s="753"/>
      <c r="G3" s="753"/>
      <c r="H3" s="753"/>
      <c r="I3" s="753"/>
      <c r="J3" s="753"/>
      <c r="K3" s="753"/>
      <c r="L3" s="753"/>
      <c r="M3" s="753"/>
      <c r="N3" s="753"/>
      <c r="O3" s="753"/>
      <c r="P3" s="759" t="s">
        <v>0</v>
      </c>
      <c r="Q3" s="759"/>
      <c r="R3" s="759"/>
      <c r="S3" s="759"/>
      <c r="T3" s="759"/>
      <c r="U3" s="759"/>
      <c r="V3" s="759"/>
      <c r="W3" s="759"/>
      <c r="X3" s="759"/>
      <c r="Y3" s="759"/>
      <c r="Z3" s="759"/>
      <c r="AA3" s="759"/>
      <c r="AB3" s="759"/>
      <c r="AC3" s="759"/>
      <c r="AD3" s="759"/>
      <c r="AE3" s="759"/>
      <c r="AF3" s="759"/>
      <c r="AG3" s="759"/>
      <c r="AH3" s="759"/>
      <c r="AI3" s="759"/>
      <c r="AJ3" s="759"/>
      <c r="AK3" s="759"/>
      <c r="AL3" s="759"/>
      <c r="AM3" s="759"/>
      <c r="AN3" s="759"/>
      <c r="AO3" s="759"/>
      <c r="AP3" s="764"/>
      <c r="AQ3" s="764"/>
      <c r="AR3" s="764"/>
      <c r="AS3" s="764"/>
      <c r="AT3" s="764"/>
      <c r="AU3" s="764"/>
      <c r="AV3" s="764"/>
      <c r="AW3" s="764"/>
      <c r="AX3" s="764"/>
      <c r="AY3" s="764"/>
      <c r="AZ3" s="764"/>
      <c r="BA3" s="764"/>
      <c r="BB3" s="764"/>
      <c r="BC3" s="764"/>
      <c r="BD3" s="764"/>
      <c r="BE3" s="764"/>
    </row>
    <row r="4" spans="1:57" ht="22.5" customHeight="1">
      <c r="A4" s="753" t="s">
        <v>385</v>
      </c>
      <c r="B4" s="753"/>
      <c r="C4" s="753"/>
      <c r="D4" s="753"/>
      <c r="E4" s="753"/>
      <c r="F4" s="753"/>
      <c r="G4" s="753"/>
      <c r="H4" s="753"/>
      <c r="I4" s="753"/>
      <c r="J4" s="753"/>
      <c r="K4" s="753"/>
      <c r="L4" s="753"/>
      <c r="M4" s="753"/>
      <c r="N4" s="753"/>
      <c r="O4" s="753"/>
      <c r="P4" s="748"/>
      <c r="Q4" s="748"/>
      <c r="R4" s="748"/>
      <c r="S4" s="748"/>
      <c r="T4" s="748"/>
      <c r="U4" s="748"/>
      <c r="V4" s="748"/>
      <c r="W4" s="748"/>
      <c r="X4" s="748"/>
      <c r="Y4" s="748"/>
      <c r="Z4" s="748"/>
      <c r="AA4" s="748"/>
      <c r="AB4" s="748"/>
      <c r="AC4" s="748"/>
      <c r="AD4" s="748"/>
      <c r="AE4" s="748"/>
      <c r="AF4" s="748"/>
      <c r="AG4" s="748"/>
      <c r="AH4" s="748"/>
      <c r="AI4" s="748"/>
      <c r="AJ4" s="748"/>
      <c r="AK4" s="748"/>
      <c r="AL4" s="748"/>
      <c r="AM4" s="748"/>
      <c r="AN4" s="748"/>
      <c r="AO4" s="748"/>
      <c r="AP4" s="760"/>
      <c r="AQ4" s="761"/>
      <c r="AR4" s="761"/>
      <c r="AS4" s="761"/>
      <c r="AT4" s="761"/>
      <c r="AU4" s="761"/>
      <c r="AV4" s="761"/>
      <c r="AW4" s="761"/>
      <c r="AX4" s="761"/>
      <c r="AY4" s="761"/>
      <c r="AZ4" s="761"/>
      <c r="BA4" s="761"/>
      <c r="BB4" s="761"/>
      <c r="BC4" s="181"/>
      <c r="BD4" s="181"/>
      <c r="BE4" s="181"/>
    </row>
    <row r="5" spans="1:57" s="2" customFormat="1" ht="27.75">
      <c r="A5" s="755" t="s">
        <v>386</v>
      </c>
      <c r="B5" s="755"/>
      <c r="C5" s="755"/>
      <c r="D5" s="755"/>
      <c r="E5" s="755"/>
      <c r="F5" s="755"/>
      <c r="G5" s="755"/>
      <c r="H5" s="755"/>
      <c r="I5" s="755"/>
      <c r="J5" s="755"/>
      <c r="K5" s="755"/>
      <c r="L5" s="755"/>
      <c r="M5" s="755"/>
      <c r="N5" s="755"/>
      <c r="O5" s="755"/>
      <c r="P5" s="762"/>
      <c r="Q5" s="762"/>
      <c r="R5" s="762"/>
      <c r="S5" s="762"/>
      <c r="T5" s="762"/>
      <c r="U5" s="762"/>
      <c r="V5" s="762"/>
      <c r="W5" s="762"/>
      <c r="X5" s="762"/>
      <c r="Y5" s="762"/>
      <c r="Z5" s="762"/>
      <c r="AA5" s="762"/>
      <c r="AB5" s="762"/>
      <c r="AC5" s="762"/>
      <c r="AD5" s="762"/>
      <c r="AE5" s="762"/>
      <c r="AF5" s="762"/>
      <c r="AG5" s="762"/>
      <c r="AH5" s="762"/>
      <c r="AI5" s="762"/>
      <c r="AJ5" s="762"/>
      <c r="AK5" s="762"/>
      <c r="AL5" s="762"/>
      <c r="AM5" s="762"/>
      <c r="AN5" s="762"/>
      <c r="AO5" s="762"/>
      <c r="AP5" s="761"/>
      <c r="AQ5" s="761"/>
      <c r="AR5" s="761"/>
      <c r="AS5" s="761"/>
      <c r="AT5" s="761"/>
      <c r="AU5" s="761"/>
      <c r="AV5" s="761"/>
      <c r="AW5" s="761"/>
      <c r="AX5" s="761"/>
      <c r="AY5" s="761"/>
      <c r="AZ5" s="761"/>
      <c r="BA5" s="761"/>
      <c r="BB5" s="761"/>
      <c r="BC5" s="181"/>
      <c r="BD5" s="181"/>
      <c r="BE5" s="181"/>
    </row>
    <row r="6" spans="1:57" s="2" customFormat="1" ht="26.25">
      <c r="A6" s="180"/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745" t="s">
        <v>1</v>
      </c>
      <c r="Q6" s="745"/>
      <c r="R6" s="745"/>
      <c r="S6" s="745"/>
      <c r="T6" s="745"/>
      <c r="U6" s="745"/>
      <c r="V6" s="745"/>
      <c r="W6" s="745"/>
      <c r="X6" s="745"/>
      <c r="Y6" s="745"/>
      <c r="Z6" s="745"/>
      <c r="AA6" s="745"/>
      <c r="AB6" s="745"/>
      <c r="AC6" s="745"/>
      <c r="AD6" s="745"/>
      <c r="AE6" s="745"/>
      <c r="AF6" s="745"/>
      <c r="AG6" s="745"/>
      <c r="AH6" s="745"/>
      <c r="AI6" s="745"/>
      <c r="AJ6" s="745"/>
      <c r="AK6" s="745"/>
      <c r="AL6" s="745"/>
      <c r="AM6" s="745"/>
      <c r="AN6" s="745"/>
      <c r="AO6" s="745"/>
      <c r="AP6" s="752" t="s">
        <v>136</v>
      </c>
      <c r="AQ6" s="752"/>
      <c r="AR6" s="752"/>
      <c r="AS6" s="752"/>
      <c r="AT6" s="752"/>
      <c r="AU6" s="752"/>
      <c r="AV6" s="752"/>
      <c r="AW6" s="752"/>
      <c r="AX6" s="752"/>
      <c r="AY6" s="752"/>
      <c r="AZ6" s="752"/>
      <c r="BA6" s="752"/>
      <c r="BB6" s="178"/>
      <c r="BC6" s="148"/>
      <c r="BD6" s="148"/>
      <c r="BE6" s="148"/>
    </row>
    <row r="7" spans="1:57" s="2" customFormat="1" ht="27" customHeight="1">
      <c r="A7" s="746" t="s">
        <v>149</v>
      </c>
      <c r="B7" s="746"/>
      <c r="C7" s="746"/>
      <c r="D7" s="746"/>
      <c r="E7" s="746"/>
      <c r="F7" s="746"/>
      <c r="G7" s="746"/>
      <c r="H7" s="746"/>
      <c r="I7" s="746"/>
      <c r="J7" s="746"/>
      <c r="K7" s="746"/>
      <c r="L7" s="746"/>
      <c r="M7" s="746"/>
      <c r="N7" s="746"/>
      <c r="O7" s="746"/>
      <c r="P7" s="747" t="s">
        <v>51</v>
      </c>
      <c r="Q7" s="747"/>
      <c r="R7" s="747"/>
      <c r="S7" s="747"/>
      <c r="T7" s="747"/>
      <c r="U7" s="747"/>
      <c r="V7" s="747"/>
      <c r="W7" s="747"/>
      <c r="X7" s="747"/>
      <c r="Y7" s="747"/>
      <c r="Z7" s="747"/>
      <c r="AA7" s="747"/>
      <c r="AB7" s="747"/>
      <c r="AC7" s="747"/>
      <c r="AD7" s="747"/>
      <c r="AE7" s="747"/>
      <c r="AF7" s="747"/>
      <c r="AG7" s="747"/>
      <c r="AH7" s="747"/>
      <c r="AI7" s="747"/>
      <c r="AJ7" s="747"/>
      <c r="AK7" s="747"/>
      <c r="AL7" s="747"/>
      <c r="AM7" s="747"/>
      <c r="AN7" s="747"/>
      <c r="AO7" s="747"/>
      <c r="AP7" s="752"/>
      <c r="AQ7" s="752"/>
      <c r="AR7" s="752"/>
      <c r="AS7" s="752"/>
      <c r="AT7" s="752"/>
      <c r="AU7" s="752"/>
      <c r="AV7" s="752"/>
      <c r="AW7" s="752"/>
      <c r="AX7" s="752"/>
      <c r="AY7" s="752"/>
      <c r="AZ7" s="752"/>
      <c r="BA7" s="752"/>
      <c r="BB7" s="178"/>
      <c r="BC7" s="149"/>
      <c r="BD7" s="149"/>
      <c r="BE7" s="149"/>
    </row>
    <row r="8" spans="1:57" s="2" customFormat="1" ht="24" customHeight="1">
      <c r="A8" s="746" t="s">
        <v>163</v>
      </c>
      <c r="B8" s="746"/>
      <c r="C8" s="746"/>
      <c r="D8" s="746"/>
      <c r="E8" s="746"/>
      <c r="F8" s="746"/>
      <c r="G8" s="746"/>
      <c r="H8" s="746"/>
      <c r="I8" s="746"/>
      <c r="J8" s="746"/>
      <c r="K8" s="746"/>
      <c r="L8" s="746"/>
      <c r="M8" s="746"/>
      <c r="N8" s="746"/>
      <c r="O8" s="746"/>
      <c r="P8" s="747" t="s">
        <v>113</v>
      </c>
      <c r="Q8" s="747"/>
      <c r="R8" s="747"/>
      <c r="S8" s="747"/>
      <c r="T8" s="747"/>
      <c r="U8" s="747"/>
      <c r="V8" s="747"/>
      <c r="W8" s="747"/>
      <c r="X8" s="747"/>
      <c r="Y8" s="747"/>
      <c r="Z8" s="747"/>
      <c r="AA8" s="747"/>
      <c r="AB8" s="747"/>
      <c r="AC8" s="747"/>
      <c r="AD8" s="747"/>
      <c r="AE8" s="747"/>
      <c r="AF8" s="747"/>
      <c r="AG8" s="747"/>
      <c r="AH8" s="747"/>
      <c r="AI8" s="747"/>
      <c r="AJ8" s="747"/>
      <c r="AK8" s="747"/>
      <c r="AL8" s="747"/>
      <c r="AM8" s="747"/>
      <c r="AN8" s="747"/>
      <c r="AO8" s="747"/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/>
      <c r="BA8" s="189"/>
      <c r="BB8" s="150"/>
      <c r="BC8" s="150"/>
      <c r="BD8" s="150"/>
      <c r="BE8" s="150"/>
    </row>
    <row r="9" spans="1:57" s="2" customFormat="1" ht="25.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747" t="s">
        <v>116</v>
      </c>
      <c r="Q9" s="747"/>
      <c r="R9" s="747"/>
      <c r="S9" s="747"/>
      <c r="T9" s="747"/>
      <c r="U9" s="747"/>
      <c r="V9" s="747"/>
      <c r="W9" s="747"/>
      <c r="X9" s="747"/>
      <c r="Y9" s="747"/>
      <c r="Z9" s="747"/>
      <c r="AA9" s="747"/>
      <c r="AB9" s="747"/>
      <c r="AC9" s="747"/>
      <c r="AD9" s="747"/>
      <c r="AE9" s="747"/>
      <c r="AF9" s="747"/>
      <c r="AG9" s="747"/>
      <c r="AH9" s="747"/>
      <c r="AI9" s="747"/>
      <c r="AJ9" s="747"/>
      <c r="AK9" s="747"/>
      <c r="AL9" s="747"/>
      <c r="AM9" s="747"/>
      <c r="AN9" s="747"/>
      <c r="AO9" s="747"/>
      <c r="AP9" s="731" t="s">
        <v>203</v>
      </c>
      <c r="AQ9" s="731"/>
      <c r="AR9" s="731"/>
      <c r="AS9" s="731"/>
      <c r="AT9" s="731"/>
      <c r="AU9" s="731"/>
      <c r="AV9" s="731"/>
      <c r="AW9" s="731"/>
      <c r="AX9" s="731"/>
      <c r="AY9" s="731"/>
      <c r="AZ9" s="731"/>
      <c r="BA9" s="731"/>
      <c r="BB9" s="150"/>
      <c r="BC9" s="150"/>
      <c r="BD9" s="150"/>
      <c r="BE9" s="150"/>
    </row>
    <row r="10" spans="1:57" s="2" customFormat="1" ht="30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747" t="s">
        <v>352</v>
      </c>
      <c r="Q10" s="747"/>
      <c r="R10" s="747"/>
      <c r="S10" s="747"/>
      <c r="T10" s="747"/>
      <c r="U10" s="747"/>
      <c r="V10" s="747"/>
      <c r="W10" s="747"/>
      <c r="X10" s="747"/>
      <c r="Y10" s="747"/>
      <c r="Z10" s="747"/>
      <c r="AA10" s="747"/>
      <c r="AB10" s="747"/>
      <c r="AC10" s="747"/>
      <c r="AD10" s="747"/>
      <c r="AE10" s="747"/>
      <c r="AF10" s="747"/>
      <c r="AG10" s="747"/>
      <c r="AH10" s="747"/>
      <c r="AI10" s="747"/>
      <c r="AJ10" s="747"/>
      <c r="AK10" s="747"/>
      <c r="AL10" s="747"/>
      <c r="AM10" s="747"/>
      <c r="AN10" s="747"/>
      <c r="AO10" s="747"/>
      <c r="AP10" s="731" t="s">
        <v>201</v>
      </c>
      <c r="AQ10" s="731"/>
      <c r="AR10" s="731"/>
      <c r="AS10" s="731"/>
      <c r="AT10" s="731"/>
      <c r="AU10" s="731"/>
      <c r="AV10" s="731"/>
      <c r="AW10" s="731"/>
      <c r="AX10" s="731"/>
      <c r="AY10" s="731"/>
      <c r="AZ10" s="731"/>
      <c r="BA10" s="731"/>
      <c r="BB10" s="150"/>
      <c r="BC10" s="181"/>
      <c r="BD10" s="181"/>
      <c r="BE10" s="181"/>
    </row>
    <row r="11" spans="1:57" s="2" customFormat="1" ht="24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757" t="s">
        <v>164</v>
      </c>
      <c r="Q11" s="758"/>
      <c r="R11" s="758"/>
      <c r="S11" s="758"/>
      <c r="T11" s="758"/>
      <c r="U11" s="758"/>
      <c r="V11" s="758"/>
      <c r="W11" s="758"/>
      <c r="X11" s="758"/>
      <c r="Y11" s="758"/>
      <c r="Z11" s="758"/>
      <c r="AA11" s="758"/>
      <c r="AB11" s="758"/>
      <c r="AC11" s="758"/>
      <c r="AD11" s="758"/>
      <c r="AE11" s="758"/>
      <c r="AF11" s="758"/>
      <c r="AG11" s="758"/>
      <c r="AH11" s="758"/>
      <c r="AI11" s="758"/>
      <c r="AJ11" s="758"/>
      <c r="AK11" s="758"/>
      <c r="AL11" s="758"/>
      <c r="AM11" s="758"/>
      <c r="AN11" s="758"/>
      <c r="AO11" s="758"/>
      <c r="AP11" s="321"/>
      <c r="AQ11" s="321"/>
      <c r="AR11" s="321"/>
      <c r="AS11" s="321"/>
      <c r="AT11" s="321"/>
      <c r="AU11" s="321"/>
      <c r="AV11" s="321"/>
      <c r="AW11" s="321"/>
      <c r="AX11" s="321"/>
      <c r="AY11" s="321"/>
      <c r="AZ11" s="321"/>
      <c r="BA11" s="321"/>
      <c r="BB11" s="150"/>
      <c r="BC11" s="181"/>
      <c r="BD11" s="181"/>
      <c r="BE11" s="181"/>
    </row>
    <row r="12" spans="1:57" s="2" customFormat="1" ht="24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709" t="s">
        <v>216</v>
      </c>
      <c r="Q12" s="709"/>
      <c r="R12" s="709"/>
      <c r="S12" s="709"/>
      <c r="T12" s="709"/>
      <c r="U12" s="709"/>
      <c r="V12" s="709"/>
      <c r="W12" s="709"/>
      <c r="X12" s="709"/>
      <c r="Y12" s="709"/>
      <c r="Z12" s="709"/>
      <c r="AA12" s="709"/>
      <c r="AB12" s="709"/>
      <c r="AC12" s="709"/>
      <c r="AD12" s="709"/>
      <c r="AE12" s="709"/>
      <c r="AF12" s="709"/>
      <c r="AG12" s="709"/>
      <c r="AH12" s="709"/>
      <c r="AI12" s="709"/>
      <c r="AJ12" s="709"/>
      <c r="AK12" s="709"/>
      <c r="AL12" s="709"/>
      <c r="AM12" s="709"/>
      <c r="AN12" s="709"/>
      <c r="AO12" s="193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81"/>
      <c r="BD12" s="181"/>
      <c r="BE12" s="181"/>
    </row>
    <row r="13" spans="1:57" s="2" customFormat="1" ht="18.7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</row>
    <row r="14" spans="1:57" s="2" customFormat="1" ht="24.75" customHeight="1">
      <c r="A14" s="751" t="s">
        <v>226</v>
      </c>
      <c r="B14" s="751"/>
      <c r="C14" s="751"/>
      <c r="D14" s="751"/>
      <c r="E14" s="751"/>
      <c r="F14" s="751"/>
      <c r="G14" s="751"/>
      <c r="H14" s="751"/>
      <c r="I14" s="751"/>
      <c r="J14" s="751"/>
      <c r="K14" s="751"/>
      <c r="L14" s="751"/>
      <c r="M14" s="751"/>
      <c r="N14" s="751"/>
      <c r="O14" s="751"/>
      <c r="P14" s="751"/>
      <c r="Q14" s="751"/>
      <c r="R14" s="751"/>
      <c r="S14" s="751"/>
      <c r="T14" s="751"/>
      <c r="U14" s="751"/>
      <c r="V14" s="751"/>
      <c r="W14" s="751"/>
      <c r="X14" s="751"/>
      <c r="Y14" s="751"/>
      <c r="Z14" s="751"/>
      <c r="AA14" s="751"/>
      <c r="AB14" s="751"/>
      <c r="AC14" s="751"/>
      <c r="AD14" s="751"/>
      <c r="AE14" s="751"/>
      <c r="AF14" s="751"/>
      <c r="AG14" s="751"/>
      <c r="AH14" s="751"/>
      <c r="AI14" s="751"/>
      <c r="AJ14" s="751"/>
      <c r="AK14" s="751"/>
      <c r="AL14" s="751"/>
      <c r="AM14" s="751"/>
      <c r="AN14" s="751"/>
      <c r="AO14" s="751"/>
      <c r="AP14" s="751"/>
      <c r="AQ14" s="751"/>
      <c r="AR14" s="751"/>
      <c r="AS14" s="751"/>
      <c r="AT14" s="751"/>
      <c r="AU14" s="751"/>
      <c r="AV14" s="751"/>
      <c r="AW14" s="751"/>
      <c r="AX14" s="751"/>
      <c r="AY14" s="751"/>
      <c r="AZ14" s="751"/>
      <c r="BA14" s="751"/>
      <c r="BB14" s="751"/>
      <c r="BC14" s="751"/>
      <c r="BD14" s="751"/>
      <c r="BE14" s="751"/>
    </row>
    <row r="15" spans="1:57" ht="14.25" customHeight="1" thickBo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</row>
    <row r="16" spans="1:57" ht="22.5" customHeight="1" thickBot="1">
      <c r="A16" s="749" t="s">
        <v>2</v>
      </c>
      <c r="B16" s="756" t="s">
        <v>3</v>
      </c>
      <c r="C16" s="674"/>
      <c r="D16" s="674"/>
      <c r="E16" s="674"/>
      <c r="F16" s="756" t="s">
        <v>4</v>
      </c>
      <c r="G16" s="674"/>
      <c r="H16" s="674"/>
      <c r="I16" s="682"/>
      <c r="J16" s="688" t="s">
        <v>5</v>
      </c>
      <c r="K16" s="689"/>
      <c r="L16" s="689"/>
      <c r="M16" s="690"/>
      <c r="N16" s="688" t="s">
        <v>6</v>
      </c>
      <c r="O16" s="689"/>
      <c r="P16" s="689"/>
      <c r="Q16" s="689"/>
      <c r="R16" s="690"/>
      <c r="S16" s="756" t="s">
        <v>7</v>
      </c>
      <c r="T16" s="674"/>
      <c r="U16" s="674"/>
      <c r="V16" s="674"/>
      <c r="W16" s="675"/>
      <c r="X16" s="673" t="s">
        <v>8</v>
      </c>
      <c r="Y16" s="674"/>
      <c r="Z16" s="674"/>
      <c r="AA16" s="675"/>
      <c r="AB16" s="698" t="s">
        <v>9</v>
      </c>
      <c r="AC16" s="699"/>
      <c r="AD16" s="699"/>
      <c r="AE16" s="700"/>
      <c r="AF16" s="640" t="s">
        <v>10</v>
      </c>
      <c r="AG16" s="641"/>
      <c r="AH16" s="641"/>
      <c r="AI16" s="642"/>
      <c r="AJ16" s="640" t="s">
        <v>11</v>
      </c>
      <c r="AK16" s="641"/>
      <c r="AL16" s="641"/>
      <c r="AM16" s="641"/>
      <c r="AN16" s="642"/>
      <c r="AO16" s="640" t="s">
        <v>12</v>
      </c>
      <c r="AP16" s="641"/>
      <c r="AQ16" s="641"/>
      <c r="AR16" s="642"/>
      <c r="AS16" s="640" t="s">
        <v>13</v>
      </c>
      <c r="AT16" s="641"/>
      <c r="AU16" s="641"/>
      <c r="AV16" s="641"/>
      <c r="AW16" s="642"/>
      <c r="AX16" s="673" t="s">
        <v>14</v>
      </c>
      <c r="AY16" s="674"/>
      <c r="AZ16" s="674"/>
      <c r="BA16" s="682"/>
      <c r="BB16" s="721"/>
      <c r="BC16" s="721"/>
      <c r="BD16" s="721"/>
      <c r="BE16" s="721"/>
    </row>
    <row r="17" spans="1:57" s="3" customFormat="1" ht="22.5" customHeight="1" thickBot="1">
      <c r="A17" s="750"/>
      <c r="B17" s="145">
        <v>1</v>
      </c>
      <c r="C17" s="146">
        <v>2</v>
      </c>
      <c r="D17" s="146">
        <v>3</v>
      </c>
      <c r="E17" s="156">
        <v>4</v>
      </c>
      <c r="F17" s="145">
        <v>5</v>
      </c>
      <c r="G17" s="155">
        <v>6</v>
      </c>
      <c r="H17" s="146">
        <v>7</v>
      </c>
      <c r="I17" s="156">
        <v>8</v>
      </c>
      <c r="J17" s="145">
        <v>9</v>
      </c>
      <c r="K17" s="308">
        <v>10</v>
      </c>
      <c r="L17" s="303">
        <v>11</v>
      </c>
      <c r="M17" s="305">
        <v>12</v>
      </c>
      <c r="N17" s="313">
        <v>13</v>
      </c>
      <c r="O17" s="309">
        <v>14</v>
      </c>
      <c r="P17" s="304">
        <v>15</v>
      </c>
      <c r="Q17" s="303">
        <v>16</v>
      </c>
      <c r="R17" s="305">
        <v>17</v>
      </c>
      <c r="S17" s="317">
        <v>18</v>
      </c>
      <c r="T17" s="269">
        <v>19</v>
      </c>
      <c r="U17" s="153">
        <v>20</v>
      </c>
      <c r="V17" s="153">
        <v>21</v>
      </c>
      <c r="W17" s="154">
        <v>22</v>
      </c>
      <c r="X17" s="155">
        <v>23</v>
      </c>
      <c r="Y17" s="146">
        <v>24</v>
      </c>
      <c r="Z17" s="146">
        <v>25</v>
      </c>
      <c r="AA17" s="156">
        <v>26</v>
      </c>
      <c r="AB17" s="157">
        <v>27</v>
      </c>
      <c r="AC17" s="146">
        <v>28</v>
      </c>
      <c r="AD17" s="146">
        <v>29</v>
      </c>
      <c r="AE17" s="156">
        <v>30</v>
      </c>
      <c r="AF17" s="158">
        <v>31</v>
      </c>
      <c r="AG17" s="159">
        <v>32</v>
      </c>
      <c r="AH17" s="159">
        <v>33</v>
      </c>
      <c r="AI17" s="160">
        <v>34</v>
      </c>
      <c r="AJ17" s="158">
        <v>35</v>
      </c>
      <c r="AK17" s="159">
        <v>36</v>
      </c>
      <c r="AL17" s="159">
        <v>37</v>
      </c>
      <c r="AM17" s="159">
        <v>38</v>
      </c>
      <c r="AN17" s="160">
        <v>39</v>
      </c>
      <c r="AO17" s="161">
        <v>40</v>
      </c>
      <c r="AP17" s="162">
        <v>41</v>
      </c>
      <c r="AQ17" s="162">
        <v>42</v>
      </c>
      <c r="AR17" s="271">
        <v>43</v>
      </c>
      <c r="AS17" s="158">
        <v>44</v>
      </c>
      <c r="AT17" s="270">
        <v>45</v>
      </c>
      <c r="AU17" s="163">
        <v>46</v>
      </c>
      <c r="AV17" s="163">
        <v>47</v>
      </c>
      <c r="AW17" s="164">
        <v>48</v>
      </c>
      <c r="AX17" s="155">
        <v>49</v>
      </c>
      <c r="AY17" s="146">
        <v>50</v>
      </c>
      <c r="AZ17" s="146">
        <v>51</v>
      </c>
      <c r="BA17" s="147">
        <v>52</v>
      </c>
      <c r="BB17" s="16"/>
      <c r="BC17" s="16"/>
      <c r="BD17" s="16"/>
      <c r="BE17" s="16"/>
    </row>
    <row r="18" spans="1:57" ht="18.75" customHeight="1">
      <c r="A18" s="194">
        <v>1</v>
      </c>
      <c r="B18" s="42" t="s">
        <v>112</v>
      </c>
      <c r="C18" s="41" t="s">
        <v>112</v>
      </c>
      <c r="D18" s="41" t="s">
        <v>47</v>
      </c>
      <c r="E18" s="273" t="s">
        <v>47</v>
      </c>
      <c r="F18" s="42" t="s">
        <v>47</v>
      </c>
      <c r="G18" s="20" t="s">
        <v>47</v>
      </c>
      <c r="H18" s="22" t="s">
        <v>47</v>
      </c>
      <c r="I18" s="23" t="s">
        <v>47</v>
      </c>
      <c r="J18" s="21" t="s">
        <v>47</v>
      </c>
      <c r="K18" s="112" t="s">
        <v>47</v>
      </c>
      <c r="L18" s="41" t="s">
        <v>47</v>
      </c>
      <c r="M18" s="273" t="s">
        <v>47</v>
      </c>
      <c r="N18" s="314" t="s">
        <v>47</v>
      </c>
      <c r="O18" s="310" t="s">
        <v>47</v>
      </c>
      <c r="P18" s="187" t="s">
        <v>112</v>
      </c>
      <c r="Q18" s="187" t="s">
        <v>15</v>
      </c>
      <c r="R18" s="201" t="s">
        <v>15</v>
      </c>
      <c r="S18" s="296" t="s">
        <v>16</v>
      </c>
      <c r="T18" s="112" t="s">
        <v>112</v>
      </c>
      <c r="U18" s="273" t="s">
        <v>112</v>
      </c>
      <c r="V18" s="274" t="s">
        <v>112</v>
      </c>
      <c r="W18" s="43" t="s">
        <v>112</v>
      </c>
      <c r="X18" s="112" t="s">
        <v>47</v>
      </c>
      <c r="Y18" s="41" t="s">
        <v>47</v>
      </c>
      <c r="Z18" s="41" t="s">
        <v>47</v>
      </c>
      <c r="AA18" s="43" t="s">
        <v>47</v>
      </c>
      <c r="AB18" s="200" t="s">
        <v>112</v>
      </c>
      <c r="AC18" s="41" t="s">
        <v>307</v>
      </c>
      <c r="AD18" s="41" t="s">
        <v>307</v>
      </c>
      <c r="AE18" s="595" t="s">
        <v>16</v>
      </c>
      <c r="AF18" s="594" t="s">
        <v>16</v>
      </c>
      <c r="AG18" s="277" t="s">
        <v>47</v>
      </c>
      <c r="AH18" s="277" t="s">
        <v>47</v>
      </c>
      <c r="AI18" s="275" t="s">
        <v>47</v>
      </c>
      <c r="AJ18" s="276" t="s">
        <v>47</v>
      </c>
      <c r="AK18" s="277" t="s">
        <v>47</v>
      </c>
      <c r="AL18" s="277" t="s">
        <v>47</v>
      </c>
      <c r="AM18" s="277" t="s">
        <v>47</v>
      </c>
      <c r="AN18" s="275" t="s">
        <v>47</v>
      </c>
      <c r="AO18" s="278" t="s">
        <v>112</v>
      </c>
      <c r="AP18" s="279" t="s">
        <v>15</v>
      </c>
      <c r="AQ18" s="279" t="s">
        <v>15</v>
      </c>
      <c r="AR18" s="280" t="s">
        <v>15</v>
      </c>
      <c r="AS18" s="296" t="s">
        <v>16</v>
      </c>
      <c r="AT18" s="200" t="s">
        <v>16</v>
      </c>
      <c r="AU18" s="187" t="s">
        <v>16</v>
      </c>
      <c r="AV18" s="187" t="s">
        <v>16</v>
      </c>
      <c r="AW18" s="281" t="s">
        <v>16</v>
      </c>
      <c r="AX18" s="188" t="s">
        <v>16</v>
      </c>
      <c r="AY18" s="179" t="s">
        <v>16</v>
      </c>
      <c r="AZ18" s="179" t="s">
        <v>16</v>
      </c>
      <c r="BA18" s="186" t="s">
        <v>16</v>
      </c>
      <c r="BB18" s="9"/>
      <c r="BC18" s="9"/>
      <c r="BD18" s="9"/>
      <c r="BE18" s="9"/>
    </row>
    <row r="19" spans="1:57" ht="18.75" customHeight="1">
      <c r="A19" s="195">
        <v>2</v>
      </c>
      <c r="B19" s="21" t="s">
        <v>47</v>
      </c>
      <c r="C19" s="22" t="s">
        <v>47</v>
      </c>
      <c r="D19" s="26" t="s">
        <v>47</v>
      </c>
      <c r="E19" s="29" t="s">
        <v>47</v>
      </c>
      <c r="F19" s="25" t="s">
        <v>47</v>
      </c>
      <c r="G19" s="24" t="s">
        <v>47</v>
      </c>
      <c r="H19" s="26" t="s">
        <v>47</v>
      </c>
      <c r="I19" s="29" t="s">
        <v>47</v>
      </c>
      <c r="J19" s="25" t="s">
        <v>47</v>
      </c>
      <c r="K19" s="24" t="s">
        <v>47</v>
      </c>
      <c r="L19" s="26" t="s">
        <v>47</v>
      </c>
      <c r="M19" s="29" t="s">
        <v>47</v>
      </c>
      <c r="N19" s="315" t="s">
        <v>47</v>
      </c>
      <c r="O19" s="311" t="s">
        <v>47</v>
      </c>
      <c r="P19" s="179" t="s">
        <v>112</v>
      </c>
      <c r="Q19" s="179" t="s">
        <v>15</v>
      </c>
      <c r="R19" s="202" t="s">
        <v>15</v>
      </c>
      <c r="S19" s="213" t="s">
        <v>16</v>
      </c>
      <c r="T19" s="24" t="s">
        <v>112</v>
      </c>
      <c r="U19" s="29" t="s">
        <v>112</v>
      </c>
      <c r="V19" s="282" t="s">
        <v>112</v>
      </c>
      <c r="W19" s="30" t="s">
        <v>112</v>
      </c>
      <c r="X19" s="289" t="s">
        <v>112</v>
      </c>
      <c r="Y19" s="26" t="s">
        <v>112</v>
      </c>
      <c r="Z19" s="26" t="s">
        <v>112</v>
      </c>
      <c r="AA19" s="30" t="s">
        <v>112</v>
      </c>
      <c r="AB19" s="188" t="s">
        <v>112</v>
      </c>
      <c r="AC19" s="26" t="s">
        <v>307</v>
      </c>
      <c r="AD19" s="26" t="s">
        <v>307</v>
      </c>
      <c r="AE19" s="186" t="s">
        <v>17</v>
      </c>
      <c r="AF19" s="241" t="s">
        <v>17</v>
      </c>
      <c r="AG19" s="66" t="s">
        <v>112</v>
      </c>
      <c r="AH19" s="66" t="s">
        <v>112</v>
      </c>
      <c r="AI19" s="210" t="s">
        <v>112</v>
      </c>
      <c r="AJ19" s="209" t="s">
        <v>112</v>
      </c>
      <c r="AK19" s="66" t="s">
        <v>112</v>
      </c>
      <c r="AL19" s="66" t="s">
        <v>112</v>
      </c>
      <c r="AM19" s="66" t="s">
        <v>47</v>
      </c>
      <c r="AN19" s="210" t="s">
        <v>47</v>
      </c>
      <c r="AO19" s="283" t="s">
        <v>112</v>
      </c>
      <c r="AP19" s="179" t="s">
        <v>15</v>
      </c>
      <c r="AQ19" s="179" t="s">
        <v>15</v>
      </c>
      <c r="AR19" s="202" t="s">
        <v>15</v>
      </c>
      <c r="AS19" s="213" t="s">
        <v>16</v>
      </c>
      <c r="AT19" s="188" t="s">
        <v>16</v>
      </c>
      <c r="AU19" s="179" t="s">
        <v>16</v>
      </c>
      <c r="AV19" s="179" t="s">
        <v>16</v>
      </c>
      <c r="AW19" s="284" t="s">
        <v>16</v>
      </c>
      <c r="AX19" s="188" t="s">
        <v>16</v>
      </c>
      <c r="AY19" s="179" t="s">
        <v>16</v>
      </c>
      <c r="AZ19" s="179" t="s">
        <v>16</v>
      </c>
      <c r="BA19" s="186" t="s">
        <v>16</v>
      </c>
      <c r="BB19" s="9"/>
      <c r="BC19" s="9"/>
      <c r="BD19" s="9"/>
      <c r="BE19" s="9"/>
    </row>
    <row r="20" spans="1:57" ht="18.75" customHeight="1" thickBot="1">
      <c r="A20" s="196">
        <v>3</v>
      </c>
      <c r="B20" s="285" t="s">
        <v>112</v>
      </c>
      <c r="C20" s="286" t="s">
        <v>112</v>
      </c>
      <c r="D20" s="286" t="s">
        <v>112</v>
      </c>
      <c r="E20" s="290" t="s">
        <v>112</v>
      </c>
      <c r="F20" s="285" t="s">
        <v>112</v>
      </c>
      <c r="G20" s="306" t="s">
        <v>112</v>
      </c>
      <c r="H20" s="288" t="s">
        <v>112</v>
      </c>
      <c r="I20" s="307" t="s">
        <v>112</v>
      </c>
      <c r="J20" s="287" t="s">
        <v>112</v>
      </c>
      <c r="K20" s="289" t="s">
        <v>112</v>
      </c>
      <c r="L20" s="286" t="s">
        <v>112</v>
      </c>
      <c r="M20" s="290" t="s">
        <v>112</v>
      </c>
      <c r="N20" s="316" t="s">
        <v>112</v>
      </c>
      <c r="O20" s="312" t="s">
        <v>112</v>
      </c>
      <c r="P20" s="179" t="s">
        <v>112</v>
      </c>
      <c r="Q20" s="286" t="s">
        <v>15</v>
      </c>
      <c r="R20" s="202" t="s">
        <v>15</v>
      </c>
      <c r="S20" s="318" t="s">
        <v>16</v>
      </c>
      <c r="T20" s="289" t="s">
        <v>112</v>
      </c>
      <c r="U20" s="286" t="s">
        <v>112</v>
      </c>
      <c r="V20" s="286" t="s">
        <v>112</v>
      </c>
      <c r="W20" s="592" t="s">
        <v>112</v>
      </c>
      <c r="X20" s="289" t="s">
        <v>112</v>
      </c>
      <c r="Y20" s="26" t="s">
        <v>112</v>
      </c>
      <c r="Z20" s="26" t="s">
        <v>112</v>
      </c>
      <c r="AA20" s="30" t="s">
        <v>112</v>
      </c>
      <c r="AB20" s="188" t="s">
        <v>112</v>
      </c>
      <c r="AC20" s="26" t="s">
        <v>307</v>
      </c>
      <c r="AD20" s="26" t="s">
        <v>307</v>
      </c>
      <c r="AE20" s="186" t="s">
        <v>17</v>
      </c>
      <c r="AF20" s="241" t="s">
        <v>17</v>
      </c>
      <c r="AG20" s="66" t="s">
        <v>112</v>
      </c>
      <c r="AH20" s="66" t="s">
        <v>112</v>
      </c>
      <c r="AI20" s="210" t="s">
        <v>112</v>
      </c>
      <c r="AJ20" s="209" t="s">
        <v>112</v>
      </c>
      <c r="AK20" s="66" t="s">
        <v>112</v>
      </c>
      <c r="AL20" s="66" t="s">
        <v>112</v>
      </c>
      <c r="AM20" s="319" t="s">
        <v>112</v>
      </c>
      <c r="AN20" s="320" t="s">
        <v>112</v>
      </c>
      <c r="AO20" s="291" t="s">
        <v>112</v>
      </c>
      <c r="AP20" s="286" t="s">
        <v>15</v>
      </c>
      <c r="AQ20" s="286" t="s">
        <v>15</v>
      </c>
      <c r="AR20" s="290" t="s">
        <v>15</v>
      </c>
      <c r="AS20" s="297" t="s">
        <v>16</v>
      </c>
      <c r="AT20" s="293" t="s">
        <v>16</v>
      </c>
      <c r="AU20" s="294" t="s">
        <v>16</v>
      </c>
      <c r="AV20" s="294" t="s">
        <v>16</v>
      </c>
      <c r="AW20" s="292" t="s">
        <v>16</v>
      </c>
      <c r="AX20" s="197" t="s">
        <v>16</v>
      </c>
      <c r="AY20" s="198" t="s">
        <v>16</v>
      </c>
      <c r="AZ20" s="198" t="s">
        <v>16</v>
      </c>
      <c r="BA20" s="295" t="s">
        <v>16</v>
      </c>
      <c r="BB20" s="9"/>
      <c r="BC20" s="9"/>
      <c r="BD20" s="9"/>
      <c r="BE20" s="9"/>
    </row>
    <row r="21" spans="1:57" ht="18.75" customHeight="1" thickBot="1">
      <c r="A21" s="570">
        <v>4</v>
      </c>
      <c r="B21" s="51" t="s">
        <v>47</v>
      </c>
      <c r="C21" s="49" t="s">
        <v>47</v>
      </c>
      <c r="D21" s="49" t="s">
        <v>47</v>
      </c>
      <c r="E21" s="127" t="s">
        <v>47</v>
      </c>
      <c r="F21" s="51" t="s">
        <v>47</v>
      </c>
      <c r="G21" s="125" t="s">
        <v>47</v>
      </c>
      <c r="H21" s="49" t="s">
        <v>47</v>
      </c>
      <c r="I21" s="127" t="s">
        <v>47</v>
      </c>
      <c r="J21" s="51" t="s">
        <v>47</v>
      </c>
      <c r="K21" s="125" t="s">
        <v>47</v>
      </c>
      <c r="L21" s="49" t="s">
        <v>47</v>
      </c>
      <c r="M21" s="127" t="s">
        <v>47</v>
      </c>
      <c r="N21" s="582" t="s">
        <v>47</v>
      </c>
      <c r="O21" s="583" t="s">
        <v>47</v>
      </c>
      <c r="P21" s="125" t="s">
        <v>112</v>
      </c>
      <c r="Q21" s="584" t="s">
        <v>15</v>
      </c>
      <c r="R21" s="585" t="s">
        <v>15</v>
      </c>
      <c r="S21" s="586" t="s">
        <v>16</v>
      </c>
      <c r="T21" s="590" t="s">
        <v>220</v>
      </c>
      <c r="U21" s="590" t="s">
        <v>220</v>
      </c>
      <c r="V21" s="590" t="s">
        <v>220</v>
      </c>
      <c r="W21" s="593" t="s">
        <v>220</v>
      </c>
      <c r="X21" s="591" t="s">
        <v>220</v>
      </c>
      <c r="Y21" s="590" t="s">
        <v>220</v>
      </c>
      <c r="Z21" s="590" t="s">
        <v>220</v>
      </c>
      <c r="AA21" s="593" t="s">
        <v>220</v>
      </c>
      <c r="AB21" s="591" t="s">
        <v>220</v>
      </c>
      <c r="AC21" s="590" t="s">
        <v>220</v>
      </c>
      <c r="AD21" s="590" t="s">
        <v>220</v>
      </c>
      <c r="AE21" s="593" t="s">
        <v>220</v>
      </c>
      <c r="AF21" s="591" t="s">
        <v>220</v>
      </c>
      <c r="AG21" s="590" t="s">
        <v>349</v>
      </c>
      <c r="AH21" s="587" t="s">
        <v>15</v>
      </c>
      <c r="AI21" s="588" t="s">
        <v>18</v>
      </c>
      <c r="AJ21" s="586" t="s">
        <v>18</v>
      </c>
      <c r="AK21" s="587" t="s">
        <v>18</v>
      </c>
      <c r="AL21" s="587" t="s">
        <v>18</v>
      </c>
      <c r="AM21" s="587" t="s">
        <v>18</v>
      </c>
      <c r="AN21" s="588" t="s">
        <v>18</v>
      </c>
      <c r="AO21" s="589" t="s">
        <v>18</v>
      </c>
      <c r="AP21" s="584" t="s">
        <v>18</v>
      </c>
      <c r="AQ21" s="584" t="s">
        <v>254</v>
      </c>
      <c r="AR21" s="585" t="s">
        <v>254</v>
      </c>
      <c r="AS21" s="694"/>
      <c r="AT21" s="695"/>
      <c r="AU21" s="695"/>
      <c r="AV21" s="695"/>
      <c r="AW21" s="695"/>
      <c r="AX21" s="696"/>
      <c r="AY21" s="696"/>
      <c r="AZ21" s="696"/>
      <c r="BA21" s="697"/>
      <c r="BB21" s="9"/>
      <c r="BC21" s="12"/>
      <c r="BD21" s="9"/>
      <c r="BE21" s="12"/>
    </row>
    <row r="22" spans="1:57" ht="15" customHeight="1">
      <c r="A22" s="165"/>
      <c r="B22" s="166"/>
      <c r="C22" s="166"/>
      <c r="D22" s="166"/>
      <c r="E22" s="166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6"/>
      <c r="Z22" s="166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6"/>
      <c r="AU22" s="166"/>
      <c r="AV22" s="166"/>
      <c r="AW22" s="166"/>
      <c r="AX22" s="166"/>
      <c r="AY22" s="166"/>
      <c r="AZ22" s="166"/>
      <c r="BA22" s="166"/>
      <c r="BB22" s="9"/>
      <c r="BC22" s="12"/>
      <c r="BD22" s="9"/>
      <c r="BE22" s="12"/>
    </row>
    <row r="23" spans="1:57" s="4" customFormat="1" ht="22.5" customHeight="1">
      <c r="A23" s="714" t="s">
        <v>309</v>
      </c>
      <c r="B23" s="714"/>
      <c r="C23" s="714"/>
      <c r="D23" s="714"/>
      <c r="E23" s="714"/>
      <c r="F23" s="714"/>
      <c r="G23" s="714"/>
      <c r="H23" s="714"/>
      <c r="I23" s="714"/>
      <c r="J23" s="714"/>
      <c r="K23" s="714"/>
      <c r="L23" s="714"/>
      <c r="M23" s="714"/>
      <c r="N23" s="714"/>
      <c r="O23" s="714"/>
      <c r="P23" s="714"/>
      <c r="Q23" s="714"/>
      <c r="R23" s="714"/>
      <c r="S23" s="714"/>
      <c r="T23" s="714"/>
      <c r="U23" s="714"/>
      <c r="V23" s="714"/>
      <c r="W23" s="714"/>
      <c r="X23" s="714"/>
      <c r="Y23" s="714"/>
      <c r="Z23" s="714"/>
      <c r="AA23" s="714"/>
      <c r="AB23" s="714"/>
      <c r="AC23" s="714"/>
      <c r="AD23" s="714"/>
      <c r="AE23" s="714"/>
      <c r="AF23" s="714"/>
      <c r="AG23" s="714"/>
      <c r="AH23" s="714"/>
      <c r="AI23" s="714"/>
      <c r="AJ23" s="714"/>
      <c r="AK23" s="714"/>
      <c r="AL23" s="714"/>
      <c r="AM23" s="714"/>
      <c r="AN23" s="714"/>
      <c r="AO23" s="714"/>
      <c r="AP23" s="714"/>
      <c r="AQ23" s="714"/>
      <c r="AR23" s="714"/>
      <c r="AS23" s="714"/>
      <c r="AT23" s="714"/>
      <c r="AU23" s="714"/>
      <c r="AV23" s="714"/>
      <c r="AW23" s="714"/>
      <c r="AX23" s="714"/>
      <c r="AY23" s="714"/>
      <c r="AZ23" s="714"/>
      <c r="BA23" s="714"/>
      <c r="BB23" s="11"/>
      <c r="BC23" s="11"/>
      <c r="BD23" s="11"/>
      <c r="BE23" s="11"/>
    </row>
    <row r="24" spans="1:57" s="4" customFormat="1" ht="18.75">
      <c r="A24" s="168"/>
      <c r="B24" s="168"/>
      <c r="C24" s="168"/>
      <c r="D24" s="168"/>
      <c r="E24" s="168"/>
      <c r="F24" s="168"/>
      <c r="G24" s="168"/>
      <c r="H24" s="168"/>
      <c r="I24" s="168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70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69"/>
      <c r="AV24" s="169"/>
      <c r="AW24" s="171"/>
      <c r="AX24" s="171"/>
      <c r="AY24" s="171"/>
      <c r="AZ24" s="171"/>
      <c r="BA24" s="171"/>
      <c r="BB24" s="11"/>
      <c r="BC24" s="11"/>
      <c r="BD24" s="11"/>
      <c r="BE24" s="11"/>
    </row>
    <row r="25" spans="1:57" ht="22.5">
      <c r="A25" s="766" t="s">
        <v>223</v>
      </c>
      <c r="B25" s="766"/>
      <c r="C25" s="766"/>
      <c r="D25" s="766"/>
      <c r="E25" s="766"/>
      <c r="F25" s="766"/>
      <c r="G25" s="766"/>
      <c r="H25" s="766"/>
      <c r="I25" s="766"/>
      <c r="J25" s="766"/>
      <c r="K25" s="766"/>
      <c r="L25" s="766"/>
      <c r="M25" s="766"/>
      <c r="N25" s="766"/>
      <c r="O25" s="766"/>
      <c r="P25" s="766"/>
      <c r="Q25" s="766"/>
      <c r="R25" s="766"/>
      <c r="S25" s="766"/>
      <c r="T25" s="766"/>
      <c r="U25" s="766"/>
      <c r="V25" s="766"/>
      <c r="W25" s="766"/>
      <c r="X25" s="766"/>
      <c r="Y25" s="766"/>
      <c r="Z25" s="766"/>
      <c r="AA25" s="172"/>
      <c r="AB25" s="643" t="s">
        <v>224</v>
      </c>
      <c r="AC25" s="643"/>
      <c r="AD25" s="643"/>
      <c r="AE25" s="643"/>
      <c r="AF25" s="643"/>
      <c r="AG25" s="643"/>
      <c r="AH25" s="643"/>
      <c r="AI25" s="643"/>
      <c r="AJ25" s="643"/>
      <c r="AK25" s="643"/>
      <c r="AL25" s="643"/>
      <c r="AM25" s="643"/>
      <c r="AN25" s="643"/>
      <c r="AO25" s="172"/>
      <c r="AP25" s="643" t="s">
        <v>225</v>
      </c>
      <c r="AQ25" s="643"/>
      <c r="AR25" s="643"/>
      <c r="AS25" s="643"/>
      <c r="AT25" s="643"/>
      <c r="AU25" s="643"/>
      <c r="AV25" s="643"/>
      <c r="AW25" s="643"/>
      <c r="AX25" s="643"/>
      <c r="AY25" s="643"/>
      <c r="AZ25" s="643"/>
      <c r="BA25" s="643"/>
      <c r="BB25" s="11"/>
      <c r="BC25" s="11"/>
      <c r="BD25" s="11"/>
      <c r="BE25" s="11"/>
    </row>
    <row r="26" spans="1:57" ht="15" customHeight="1" thickBot="1">
      <c r="A26" s="173"/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174"/>
      <c r="AQ26" s="174"/>
      <c r="AR26" s="174"/>
      <c r="AS26" s="174"/>
      <c r="AT26" s="174"/>
      <c r="AU26" s="174"/>
      <c r="AV26" s="174"/>
      <c r="AW26" s="174"/>
      <c r="AX26" s="174"/>
      <c r="AY26" s="174"/>
      <c r="AZ26" s="174"/>
      <c r="BA26" s="174"/>
      <c r="BB26" s="11"/>
      <c r="BC26" s="11"/>
      <c r="BD26" s="11"/>
      <c r="BE26" s="11"/>
    </row>
    <row r="27" spans="1:57" ht="15" customHeight="1">
      <c r="A27" s="702" t="s">
        <v>2</v>
      </c>
      <c r="B27" s="691"/>
      <c r="C27" s="705" t="s">
        <v>19</v>
      </c>
      <c r="D27" s="706"/>
      <c r="E27" s="706"/>
      <c r="F27" s="707"/>
      <c r="G27" s="722" t="s">
        <v>308</v>
      </c>
      <c r="H27" s="723"/>
      <c r="I27" s="724"/>
      <c r="J27" s="661" t="s">
        <v>20</v>
      </c>
      <c r="K27" s="662"/>
      <c r="L27" s="662"/>
      <c r="M27" s="691"/>
      <c r="N27" s="661" t="s">
        <v>222</v>
      </c>
      <c r="O27" s="662"/>
      <c r="P27" s="691"/>
      <c r="Q27" s="661" t="s">
        <v>202</v>
      </c>
      <c r="R27" s="662"/>
      <c r="S27" s="662"/>
      <c r="T27" s="691"/>
      <c r="U27" s="661" t="s">
        <v>21</v>
      </c>
      <c r="V27" s="662"/>
      <c r="W27" s="691"/>
      <c r="X27" s="661" t="s">
        <v>52</v>
      </c>
      <c r="Y27" s="662"/>
      <c r="Z27" s="663"/>
      <c r="AA27" s="175"/>
      <c r="AB27" s="732" t="s">
        <v>69</v>
      </c>
      <c r="AC27" s="733"/>
      <c r="AD27" s="733"/>
      <c r="AE27" s="733"/>
      <c r="AF27" s="733"/>
      <c r="AG27" s="733"/>
      <c r="AH27" s="734"/>
      <c r="AI27" s="661" t="s">
        <v>161</v>
      </c>
      <c r="AJ27" s="662"/>
      <c r="AK27" s="691"/>
      <c r="AL27" s="705" t="s">
        <v>53</v>
      </c>
      <c r="AM27" s="706"/>
      <c r="AN27" s="715"/>
      <c r="AO27" s="55"/>
      <c r="AP27" s="767" t="s">
        <v>170</v>
      </c>
      <c r="AQ27" s="706"/>
      <c r="AR27" s="706"/>
      <c r="AS27" s="707"/>
      <c r="AT27" s="661" t="s">
        <v>171</v>
      </c>
      <c r="AU27" s="662"/>
      <c r="AV27" s="662"/>
      <c r="AW27" s="662"/>
      <c r="AX27" s="691"/>
      <c r="AY27" s="661" t="s">
        <v>161</v>
      </c>
      <c r="AZ27" s="662"/>
      <c r="BA27" s="663"/>
      <c r="BB27" s="11"/>
      <c r="BC27" s="11"/>
      <c r="BD27" s="11"/>
      <c r="BE27" s="11"/>
    </row>
    <row r="28" spans="1:57" ht="13.5" customHeight="1">
      <c r="A28" s="703"/>
      <c r="B28" s="692"/>
      <c r="C28" s="708"/>
      <c r="D28" s="709"/>
      <c r="E28" s="709"/>
      <c r="F28" s="710"/>
      <c r="G28" s="725"/>
      <c r="H28" s="726"/>
      <c r="I28" s="727"/>
      <c r="J28" s="664"/>
      <c r="K28" s="665"/>
      <c r="L28" s="665"/>
      <c r="M28" s="692"/>
      <c r="N28" s="664"/>
      <c r="O28" s="665"/>
      <c r="P28" s="692"/>
      <c r="Q28" s="664"/>
      <c r="R28" s="665"/>
      <c r="S28" s="665"/>
      <c r="T28" s="692"/>
      <c r="U28" s="664"/>
      <c r="V28" s="665"/>
      <c r="W28" s="692"/>
      <c r="X28" s="664"/>
      <c r="Y28" s="665"/>
      <c r="Z28" s="666"/>
      <c r="AA28" s="175"/>
      <c r="AB28" s="735"/>
      <c r="AC28" s="736"/>
      <c r="AD28" s="736"/>
      <c r="AE28" s="736"/>
      <c r="AF28" s="736"/>
      <c r="AG28" s="736"/>
      <c r="AH28" s="737"/>
      <c r="AI28" s="664"/>
      <c r="AJ28" s="665"/>
      <c r="AK28" s="692"/>
      <c r="AL28" s="708"/>
      <c r="AM28" s="709"/>
      <c r="AN28" s="716"/>
      <c r="AO28" s="55"/>
      <c r="AP28" s="768"/>
      <c r="AQ28" s="709"/>
      <c r="AR28" s="709"/>
      <c r="AS28" s="710"/>
      <c r="AT28" s="664"/>
      <c r="AU28" s="665"/>
      <c r="AV28" s="665"/>
      <c r="AW28" s="665"/>
      <c r="AX28" s="692"/>
      <c r="AY28" s="664"/>
      <c r="AZ28" s="665"/>
      <c r="BA28" s="666"/>
      <c r="BB28" s="11"/>
      <c r="BC28" s="11"/>
      <c r="BD28" s="11"/>
      <c r="BE28" s="11"/>
    </row>
    <row r="29" spans="1:57" ht="15.75" customHeight="1">
      <c r="A29" s="703"/>
      <c r="B29" s="692"/>
      <c r="C29" s="708"/>
      <c r="D29" s="709"/>
      <c r="E29" s="709"/>
      <c r="F29" s="710"/>
      <c r="G29" s="725"/>
      <c r="H29" s="726"/>
      <c r="I29" s="727"/>
      <c r="J29" s="664"/>
      <c r="K29" s="665"/>
      <c r="L29" s="665"/>
      <c r="M29" s="692"/>
      <c r="N29" s="664"/>
      <c r="O29" s="665"/>
      <c r="P29" s="692"/>
      <c r="Q29" s="664"/>
      <c r="R29" s="665"/>
      <c r="S29" s="665"/>
      <c r="T29" s="692"/>
      <c r="U29" s="664"/>
      <c r="V29" s="665"/>
      <c r="W29" s="692"/>
      <c r="X29" s="664"/>
      <c r="Y29" s="665"/>
      <c r="Z29" s="666"/>
      <c r="AA29" s="175"/>
      <c r="AB29" s="735"/>
      <c r="AC29" s="736"/>
      <c r="AD29" s="736"/>
      <c r="AE29" s="736"/>
      <c r="AF29" s="736"/>
      <c r="AG29" s="736"/>
      <c r="AH29" s="737"/>
      <c r="AI29" s="664"/>
      <c r="AJ29" s="665"/>
      <c r="AK29" s="692"/>
      <c r="AL29" s="708"/>
      <c r="AM29" s="709"/>
      <c r="AN29" s="716"/>
      <c r="AO29" s="55"/>
      <c r="AP29" s="768"/>
      <c r="AQ29" s="709"/>
      <c r="AR29" s="709"/>
      <c r="AS29" s="710"/>
      <c r="AT29" s="664"/>
      <c r="AU29" s="665"/>
      <c r="AV29" s="665"/>
      <c r="AW29" s="665"/>
      <c r="AX29" s="692"/>
      <c r="AY29" s="664"/>
      <c r="AZ29" s="665"/>
      <c r="BA29" s="666"/>
      <c r="BB29" s="11"/>
      <c r="BC29" s="11"/>
      <c r="BD29" s="11"/>
      <c r="BE29" s="11"/>
    </row>
    <row r="30" spans="1:57" ht="21" customHeight="1">
      <c r="A30" s="703"/>
      <c r="B30" s="692"/>
      <c r="C30" s="708"/>
      <c r="D30" s="709"/>
      <c r="E30" s="709"/>
      <c r="F30" s="710"/>
      <c r="G30" s="725"/>
      <c r="H30" s="726"/>
      <c r="I30" s="727"/>
      <c r="J30" s="664"/>
      <c r="K30" s="665"/>
      <c r="L30" s="665"/>
      <c r="M30" s="692"/>
      <c r="N30" s="664"/>
      <c r="O30" s="665"/>
      <c r="P30" s="692"/>
      <c r="Q30" s="664"/>
      <c r="R30" s="665"/>
      <c r="S30" s="665"/>
      <c r="T30" s="692"/>
      <c r="U30" s="664"/>
      <c r="V30" s="665"/>
      <c r="W30" s="692"/>
      <c r="X30" s="664"/>
      <c r="Y30" s="665"/>
      <c r="Z30" s="666"/>
      <c r="AA30" s="175"/>
      <c r="AB30" s="735"/>
      <c r="AC30" s="736"/>
      <c r="AD30" s="736"/>
      <c r="AE30" s="736"/>
      <c r="AF30" s="736"/>
      <c r="AG30" s="736"/>
      <c r="AH30" s="737"/>
      <c r="AI30" s="664"/>
      <c r="AJ30" s="665"/>
      <c r="AK30" s="692"/>
      <c r="AL30" s="708"/>
      <c r="AM30" s="709"/>
      <c r="AN30" s="716"/>
      <c r="AO30" s="55"/>
      <c r="AP30" s="768"/>
      <c r="AQ30" s="709"/>
      <c r="AR30" s="709"/>
      <c r="AS30" s="710"/>
      <c r="AT30" s="664"/>
      <c r="AU30" s="665"/>
      <c r="AV30" s="665"/>
      <c r="AW30" s="665"/>
      <c r="AX30" s="692"/>
      <c r="AY30" s="664"/>
      <c r="AZ30" s="665"/>
      <c r="BA30" s="666"/>
      <c r="BB30" s="11"/>
      <c r="BC30" s="11"/>
      <c r="BD30" s="11"/>
      <c r="BE30" s="11"/>
    </row>
    <row r="31" spans="1:57" ht="41.25" customHeight="1" thickBot="1">
      <c r="A31" s="704"/>
      <c r="B31" s="693"/>
      <c r="C31" s="711"/>
      <c r="D31" s="712"/>
      <c r="E31" s="712"/>
      <c r="F31" s="713"/>
      <c r="G31" s="728"/>
      <c r="H31" s="729"/>
      <c r="I31" s="730"/>
      <c r="J31" s="667"/>
      <c r="K31" s="668"/>
      <c r="L31" s="668"/>
      <c r="M31" s="693"/>
      <c r="N31" s="667"/>
      <c r="O31" s="668"/>
      <c r="P31" s="693"/>
      <c r="Q31" s="667"/>
      <c r="R31" s="668"/>
      <c r="S31" s="668"/>
      <c r="T31" s="693"/>
      <c r="U31" s="667"/>
      <c r="V31" s="668"/>
      <c r="W31" s="693"/>
      <c r="X31" s="667"/>
      <c r="Y31" s="668"/>
      <c r="Z31" s="669"/>
      <c r="AA31" s="175"/>
      <c r="AB31" s="738"/>
      <c r="AC31" s="739"/>
      <c r="AD31" s="739"/>
      <c r="AE31" s="739"/>
      <c r="AF31" s="739"/>
      <c r="AG31" s="739"/>
      <c r="AH31" s="740"/>
      <c r="AI31" s="667"/>
      <c r="AJ31" s="668"/>
      <c r="AK31" s="693"/>
      <c r="AL31" s="711"/>
      <c r="AM31" s="712"/>
      <c r="AN31" s="717"/>
      <c r="AO31" s="55"/>
      <c r="AP31" s="769"/>
      <c r="AQ31" s="712"/>
      <c r="AR31" s="712"/>
      <c r="AS31" s="713"/>
      <c r="AT31" s="667"/>
      <c r="AU31" s="668"/>
      <c r="AV31" s="668"/>
      <c r="AW31" s="668"/>
      <c r="AX31" s="693"/>
      <c r="AY31" s="667"/>
      <c r="AZ31" s="668"/>
      <c r="BA31" s="669"/>
      <c r="BB31" s="11"/>
      <c r="BC31" s="11"/>
      <c r="BD31" s="11"/>
      <c r="BE31" s="11"/>
    </row>
    <row r="32" spans="1:57" ht="22.5" customHeight="1">
      <c r="A32" s="701">
        <v>1</v>
      </c>
      <c r="B32" s="654"/>
      <c r="C32" s="652">
        <v>33</v>
      </c>
      <c r="D32" s="653"/>
      <c r="E32" s="653"/>
      <c r="F32" s="654"/>
      <c r="G32" s="652">
        <v>7</v>
      </c>
      <c r="H32" s="653"/>
      <c r="I32" s="654"/>
      <c r="J32" s="652"/>
      <c r="K32" s="653"/>
      <c r="L32" s="653"/>
      <c r="M32" s="654"/>
      <c r="N32" s="652"/>
      <c r="O32" s="653"/>
      <c r="P32" s="654"/>
      <c r="Q32" s="650"/>
      <c r="R32" s="651"/>
      <c r="S32" s="651"/>
      <c r="T32" s="651"/>
      <c r="U32" s="652">
        <v>12</v>
      </c>
      <c r="V32" s="653"/>
      <c r="W32" s="654"/>
      <c r="X32" s="652">
        <f>C32+G32+J32+N32+Q32+U32</f>
        <v>52</v>
      </c>
      <c r="Y32" s="653"/>
      <c r="Z32" s="741"/>
      <c r="AA32" s="175"/>
      <c r="AB32" s="718" t="s">
        <v>54</v>
      </c>
      <c r="AC32" s="719"/>
      <c r="AD32" s="719"/>
      <c r="AE32" s="719"/>
      <c r="AF32" s="719"/>
      <c r="AG32" s="719"/>
      <c r="AH32" s="720"/>
      <c r="AI32" s="618" t="s">
        <v>156</v>
      </c>
      <c r="AJ32" s="619"/>
      <c r="AK32" s="620"/>
      <c r="AL32" s="618">
        <v>2</v>
      </c>
      <c r="AM32" s="619"/>
      <c r="AN32" s="624"/>
      <c r="AO32" s="55"/>
      <c r="AP32" s="774">
        <v>1</v>
      </c>
      <c r="AQ32" s="775"/>
      <c r="AR32" s="775"/>
      <c r="AS32" s="776"/>
      <c r="AT32" s="655" t="s">
        <v>172</v>
      </c>
      <c r="AU32" s="656"/>
      <c r="AV32" s="656"/>
      <c r="AW32" s="656"/>
      <c r="AX32" s="742"/>
      <c r="AY32" s="655">
        <v>8</v>
      </c>
      <c r="AZ32" s="656"/>
      <c r="BA32" s="657"/>
      <c r="BB32" s="11"/>
      <c r="BC32" s="11"/>
      <c r="BD32" s="11"/>
      <c r="BE32" s="11"/>
    </row>
    <row r="33" spans="1:57" ht="22.5" customHeight="1">
      <c r="A33" s="773">
        <v>2</v>
      </c>
      <c r="B33" s="763"/>
      <c r="C33" s="795">
        <v>33</v>
      </c>
      <c r="D33" s="796"/>
      <c r="E33" s="796"/>
      <c r="F33" s="797"/>
      <c r="G33" s="637">
        <v>7</v>
      </c>
      <c r="H33" s="638"/>
      <c r="I33" s="763"/>
      <c r="J33" s="637">
        <v>2</v>
      </c>
      <c r="K33" s="638"/>
      <c r="L33" s="638"/>
      <c r="M33" s="763"/>
      <c r="N33" s="637"/>
      <c r="O33" s="638"/>
      <c r="P33" s="763"/>
      <c r="Q33" s="793"/>
      <c r="R33" s="794"/>
      <c r="S33" s="794"/>
      <c r="T33" s="794"/>
      <c r="U33" s="637">
        <v>10</v>
      </c>
      <c r="V33" s="638"/>
      <c r="W33" s="763"/>
      <c r="X33" s="637">
        <f>C33+G33+J33+N33+Q33+U33</f>
        <v>52</v>
      </c>
      <c r="Y33" s="638"/>
      <c r="Z33" s="639"/>
      <c r="AA33" s="175"/>
      <c r="AB33" s="676" t="s">
        <v>70</v>
      </c>
      <c r="AC33" s="677"/>
      <c r="AD33" s="677"/>
      <c r="AE33" s="677"/>
      <c r="AF33" s="677"/>
      <c r="AG33" s="677"/>
      <c r="AH33" s="678"/>
      <c r="AI33" s="625" t="s">
        <v>158</v>
      </c>
      <c r="AJ33" s="626"/>
      <c r="AK33" s="683"/>
      <c r="AL33" s="625">
        <v>2</v>
      </c>
      <c r="AM33" s="626"/>
      <c r="AN33" s="627"/>
      <c r="AO33" s="176"/>
      <c r="AP33" s="774"/>
      <c r="AQ33" s="775"/>
      <c r="AR33" s="775"/>
      <c r="AS33" s="776"/>
      <c r="AT33" s="655"/>
      <c r="AU33" s="656"/>
      <c r="AV33" s="656"/>
      <c r="AW33" s="656"/>
      <c r="AX33" s="742"/>
      <c r="AY33" s="655"/>
      <c r="AZ33" s="656"/>
      <c r="BA33" s="657"/>
      <c r="BB33" s="11"/>
      <c r="BC33" s="11"/>
      <c r="BD33" s="11"/>
      <c r="BE33" s="11"/>
    </row>
    <row r="34" spans="1:57" ht="22.5" customHeight="1">
      <c r="A34" s="773">
        <v>3</v>
      </c>
      <c r="B34" s="763"/>
      <c r="C34" s="647">
        <v>33</v>
      </c>
      <c r="D34" s="648"/>
      <c r="E34" s="648"/>
      <c r="F34" s="789"/>
      <c r="G34" s="786">
        <v>7</v>
      </c>
      <c r="H34" s="787"/>
      <c r="I34" s="788"/>
      <c r="J34" s="786"/>
      <c r="K34" s="787"/>
      <c r="L34" s="787"/>
      <c r="M34" s="788"/>
      <c r="N34" s="783"/>
      <c r="O34" s="784"/>
      <c r="P34" s="785"/>
      <c r="Q34" s="790"/>
      <c r="R34" s="791"/>
      <c r="S34" s="791"/>
      <c r="T34" s="792"/>
      <c r="U34" s="786">
        <v>10</v>
      </c>
      <c r="V34" s="787"/>
      <c r="W34" s="788"/>
      <c r="X34" s="647">
        <f>C34+G34+2+N34+Q34+U34</f>
        <v>52</v>
      </c>
      <c r="Y34" s="648"/>
      <c r="Z34" s="649"/>
      <c r="AA34" s="175"/>
      <c r="AB34" s="679"/>
      <c r="AC34" s="680"/>
      <c r="AD34" s="680"/>
      <c r="AE34" s="680"/>
      <c r="AF34" s="680"/>
      <c r="AG34" s="680"/>
      <c r="AH34" s="681"/>
      <c r="AI34" s="628"/>
      <c r="AJ34" s="629"/>
      <c r="AK34" s="684"/>
      <c r="AL34" s="628"/>
      <c r="AM34" s="629"/>
      <c r="AN34" s="630"/>
      <c r="AO34" s="176"/>
      <c r="AP34" s="774"/>
      <c r="AQ34" s="775"/>
      <c r="AR34" s="775"/>
      <c r="AS34" s="776"/>
      <c r="AT34" s="655"/>
      <c r="AU34" s="656"/>
      <c r="AV34" s="656"/>
      <c r="AW34" s="656"/>
      <c r="AX34" s="742"/>
      <c r="AY34" s="655"/>
      <c r="AZ34" s="656"/>
      <c r="BA34" s="657"/>
      <c r="BB34" s="11"/>
      <c r="BC34" s="11"/>
      <c r="BD34" s="11"/>
      <c r="BE34" s="11"/>
    </row>
    <row r="35" spans="1:57" ht="22.5" customHeight="1" thickBot="1">
      <c r="A35" s="773">
        <v>4</v>
      </c>
      <c r="B35" s="763"/>
      <c r="C35" s="798">
        <v>28</v>
      </c>
      <c r="D35" s="799"/>
      <c r="E35" s="799"/>
      <c r="F35" s="800"/>
      <c r="G35" s="780">
        <v>4</v>
      </c>
      <c r="H35" s="781"/>
      <c r="I35" s="782"/>
      <c r="J35" s="780" t="s">
        <v>350</v>
      </c>
      <c r="K35" s="781"/>
      <c r="L35" s="781"/>
      <c r="M35" s="782"/>
      <c r="N35" s="783">
        <v>8</v>
      </c>
      <c r="O35" s="784"/>
      <c r="P35" s="785"/>
      <c r="Q35" s="644">
        <v>2</v>
      </c>
      <c r="R35" s="645"/>
      <c r="S35" s="645"/>
      <c r="T35" s="646"/>
      <c r="U35" s="770">
        <v>1</v>
      </c>
      <c r="V35" s="771"/>
      <c r="W35" s="772"/>
      <c r="X35" s="802">
        <f>C35+G35+0+N35+Q35+U35</f>
        <v>43</v>
      </c>
      <c r="Y35" s="803"/>
      <c r="Z35" s="804"/>
      <c r="AA35" s="175"/>
      <c r="AB35" s="634" t="s">
        <v>55</v>
      </c>
      <c r="AC35" s="635"/>
      <c r="AD35" s="635"/>
      <c r="AE35" s="635"/>
      <c r="AF35" s="635"/>
      <c r="AG35" s="635"/>
      <c r="AH35" s="636"/>
      <c r="AI35" s="621">
        <v>8</v>
      </c>
      <c r="AJ35" s="622"/>
      <c r="AK35" s="623"/>
      <c r="AL35" s="621" t="s">
        <v>350</v>
      </c>
      <c r="AM35" s="622"/>
      <c r="AN35" s="744"/>
      <c r="AO35" s="56"/>
      <c r="AP35" s="774"/>
      <c r="AQ35" s="775"/>
      <c r="AR35" s="775"/>
      <c r="AS35" s="776"/>
      <c r="AT35" s="655"/>
      <c r="AU35" s="656"/>
      <c r="AV35" s="656"/>
      <c r="AW35" s="656"/>
      <c r="AX35" s="742"/>
      <c r="AY35" s="655"/>
      <c r="AZ35" s="656"/>
      <c r="BA35" s="657"/>
      <c r="BB35" s="11"/>
      <c r="BC35" s="11"/>
      <c r="BD35" s="11"/>
      <c r="BE35" s="11"/>
    </row>
    <row r="36" spans="1:57" ht="24" customHeight="1" thickBot="1">
      <c r="A36" s="805" t="s">
        <v>52</v>
      </c>
      <c r="B36" s="672"/>
      <c r="C36" s="621">
        <f>C32+C33+C34+C35</f>
        <v>127</v>
      </c>
      <c r="D36" s="622"/>
      <c r="E36" s="622"/>
      <c r="F36" s="623"/>
      <c r="G36" s="670">
        <f>G32+G33+G34+G35</f>
        <v>25</v>
      </c>
      <c r="H36" s="671"/>
      <c r="I36" s="672"/>
      <c r="J36" s="631" t="s">
        <v>348</v>
      </c>
      <c r="K36" s="632"/>
      <c r="L36" s="632"/>
      <c r="M36" s="806"/>
      <c r="N36" s="807">
        <f>N32+N33+N34+N35</f>
        <v>8</v>
      </c>
      <c r="O36" s="808"/>
      <c r="P36" s="809"/>
      <c r="Q36" s="685">
        <f>Q32+Q33+Q34+Q35</f>
        <v>2</v>
      </c>
      <c r="R36" s="686"/>
      <c r="S36" s="686"/>
      <c r="T36" s="687"/>
      <c r="U36" s="670">
        <f>U32+U33+U34+U35</f>
        <v>33</v>
      </c>
      <c r="V36" s="671"/>
      <c r="W36" s="672"/>
      <c r="X36" s="631">
        <f>X32+X33+X34+X35</f>
        <v>199</v>
      </c>
      <c r="Y36" s="632"/>
      <c r="Z36" s="633"/>
      <c r="AA36" s="177"/>
      <c r="AB36" s="183"/>
      <c r="AC36" s="183"/>
      <c r="AD36" s="183"/>
      <c r="AE36" s="183"/>
      <c r="AF36" s="183"/>
      <c r="AG36" s="183"/>
      <c r="AH36" s="183"/>
      <c r="AI36" s="54"/>
      <c r="AJ36" s="54"/>
      <c r="AK36" s="54"/>
      <c r="AL36" s="54"/>
      <c r="AM36" s="54"/>
      <c r="AN36" s="54"/>
      <c r="AO36" s="13"/>
      <c r="AP36" s="777"/>
      <c r="AQ36" s="778"/>
      <c r="AR36" s="778"/>
      <c r="AS36" s="779"/>
      <c r="AT36" s="658"/>
      <c r="AU36" s="659"/>
      <c r="AV36" s="659"/>
      <c r="AW36" s="659"/>
      <c r="AX36" s="743"/>
      <c r="AY36" s="658"/>
      <c r="AZ36" s="659"/>
      <c r="BA36" s="660"/>
      <c r="BB36" s="13"/>
      <c r="BC36" s="10"/>
      <c r="BD36" s="10"/>
      <c r="BE36" s="10"/>
    </row>
    <row r="37" spans="1:57" ht="14.25" customHeight="1">
      <c r="A37" s="54"/>
      <c r="B37" s="54"/>
      <c r="C37" s="54"/>
      <c r="D37" s="54"/>
      <c r="E37" s="54"/>
      <c r="F37" s="54"/>
      <c r="G37" s="54"/>
      <c r="H37" s="54"/>
      <c r="I37" s="54"/>
      <c r="J37" s="184"/>
      <c r="K37" s="184"/>
      <c r="L37" s="184"/>
      <c r="M37" s="184"/>
      <c r="N37" s="182"/>
      <c r="O37" s="182"/>
      <c r="P37" s="182"/>
      <c r="Q37" s="182"/>
      <c r="R37" s="182"/>
      <c r="S37" s="182"/>
      <c r="T37" s="182"/>
      <c r="U37" s="54"/>
      <c r="V37" s="54"/>
      <c r="W37" s="54"/>
      <c r="X37" s="185"/>
      <c r="Y37" s="185"/>
      <c r="Z37" s="185"/>
      <c r="AA37" s="177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54"/>
      <c r="AM37" s="177"/>
      <c r="AN37" s="177"/>
      <c r="AO37" s="13"/>
      <c r="AP37" s="54"/>
      <c r="AQ37" s="54"/>
      <c r="AR37" s="54"/>
      <c r="AS37" s="54"/>
      <c r="AT37" s="182"/>
      <c r="AU37" s="182"/>
      <c r="AV37" s="182"/>
      <c r="AW37" s="182"/>
      <c r="AX37" s="182"/>
      <c r="AY37" s="182"/>
      <c r="AZ37" s="182"/>
      <c r="BA37" s="182"/>
      <c r="BB37" s="13"/>
      <c r="BC37" s="10"/>
      <c r="BD37" s="10"/>
      <c r="BE37" s="10"/>
    </row>
    <row r="38" spans="1:57" ht="19.5" customHeight="1">
      <c r="A38" s="801" t="s">
        <v>219</v>
      </c>
      <c r="B38" s="801"/>
      <c r="C38" s="801"/>
      <c r="D38" s="801"/>
      <c r="E38" s="801"/>
      <c r="F38" s="801"/>
      <c r="G38" s="801"/>
      <c r="H38" s="801"/>
      <c r="I38" s="801"/>
      <c r="J38" s="801"/>
      <c r="K38" s="801"/>
      <c r="L38" s="801"/>
      <c r="M38" s="801"/>
      <c r="N38" s="801"/>
      <c r="O38" s="801"/>
      <c r="P38" s="801"/>
      <c r="Q38" s="801"/>
      <c r="R38" s="801"/>
      <c r="S38" s="801"/>
      <c r="T38" s="801"/>
      <c r="U38" s="801"/>
      <c r="V38" s="801"/>
      <c r="W38" s="801"/>
      <c r="X38" s="801"/>
      <c r="Y38" s="801"/>
      <c r="Z38" s="801"/>
      <c r="AA38" s="11"/>
      <c r="AB38" s="11"/>
      <c r="AC38" s="272"/>
      <c r="AD38" s="11"/>
      <c r="AE38" s="11"/>
      <c r="AF38" s="11"/>
      <c r="AG38" s="11"/>
      <c r="AH38" s="272"/>
      <c r="AI38" s="11"/>
      <c r="AJ38" s="11"/>
      <c r="AK38" s="11"/>
      <c r="AL38" s="54"/>
      <c r="AM38" s="177"/>
      <c r="AN38" s="177"/>
      <c r="AO38" s="177"/>
      <c r="AP38" s="177"/>
      <c r="AQ38" s="177"/>
      <c r="AR38" s="177"/>
      <c r="AS38" s="13"/>
      <c r="AT38" s="13"/>
      <c r="AU38" s="9"/>
      <c r="AV38" s="9"/>
      <c r="AW38" s="9"/>
      <c r="AX38" s="9"/>
      <c r="AY38" s="13"/>
      <c r="AZ38" s="13"/>
      <c r="BA38" s="54"/>
      <c r="BB38" s="13"/>
      <c r="BC38" s="10"/>
      <c r="BD38" s="10"/>
      <c r="BE38" s="10"/>
    </row>
    <row r="39" spans="1:57" ht="19.5" customHeight="1">
      <c r="A39" s="801" t="s">
        <v>351</v>
      </c>
      <c r="B39" s="801"/>
      <c r="C39" s="801"/>
      <c r="D39" s="801"/>
      <c r="E39" s="801"/>
      <c r="F39" s="801"/>
      <c r="G39" s="801"/>
      <c r="H39" s="801"/>
      <c r="I39" s="801"/>
      <c r="J39" s="801"/>
      <c r="K39" s="801"/>
      <c r="L39" s="801"/>
      <c r="M39" s="801"/>
      <c r="N39" s="801"/>
      <c r="O39" s="801"/>
      <c r="P39" s="801"/>
      <c r="Q39" s="801"/>
      <c r="R39" s="801"/>
      <c r="S39" s="801"/>
      <c r="T39" s="801"/>
      <c r="U39" s="801"/>
      <c r="V39" s="801"/>
      <c r="W39" s="801"/>
      <c r="X39" s="801"/>
      <c r="Y39" s="801"/>
      <c r="Z39" s="801"/>
      <c r="AA39" s="11"/>
      <c r="AO39" s="177"/>
      <c r="AP39" s="177"/>
      <c r="AQ39" s="177"/>
      <c r="AR39" s="177"/>
      <c r="AS39" s="13"/>
      <c r="AT39" s="13"/>
      <c r="AU39" s="9"/>
      <c r="AV39" s="9"/>
      <c r="AW39" s="9"/>
      <c r="AX39" s="9"/>
      <c r="AY39" s="13"/>
      <c r="AZ39" s="13"/>
      <c r="BA39" s="54"/>
      <c r="BB39" s="13"/>
      <c r="BC39" s="10"/>
      <c r="BD39" s="10"/>
      <c r="BE39" s="10"/>
    </row>
  </sheetData>
  <sheetProtection selectLockedCells="1" selectUnlockedCells="1"/>
  <mergeCells count="111">
    <mergeCell ref="C35:F35"/>
    <mergeCell ref="A39:Z39"/>
    <mergeCell ref="X35:Z35"/>
    <mergeCell ref="A36:B36"/>
    <mergeCell ref="C36:F36"/>
    <mergeCell ref="J36:M36"/>
    <mergeCell ref="A38:Z38"/>
    <mergeCell ref="A35:B35"/>
    <mergeCell ref="G36:I36"/>
    <mergeCell ref="N36:P36"/>
    <mergeCell ref="C34:F34"/>
    <mergeCell ref="U34:W34"/>
    <mergeCell ref="U33:W33"/>
    <mergeCell ref="Q34:T34"/>
    <mergeCell ref="J34:M34"/>
    <mergeCell ref="N33:P33"/>
    <mergeCell ref="Q33:T33"/>
    <mergeCell ref="C33:F33"/>
    <mergeCell ref="N32:P32"/>
    <mergeCell ref="J32:M32"/>
    <mergeCell ref="N34:P34"/>
    <mergeCell ref="G34:I34"/>
    <mergeCell ref="J35:M35"/>
    <mergeCell ref="N35:P35"/>
    <mergeCell ref="AT27:AX31"/>
    <mergeCell ref="A25:Z25"/>
    <mergeCell ref="AP27:AS31"/>
    <mergeCell ref="P9:AO9"/>
    <mergeCell ref="U35:W35"/>
    <mergeCell ref="A34:B34"/>
    <mergeCell ref="A33:B33"/>
    <mergeCell ref="AP32:AS36"/>
    <mergeCell ref="AB25:AN25"/>
    <mergeCell ref="G35:I35"/>
    <mergeCell ref="P3:AO3"/>
    <mergeCell ref="A7:O7"/>
    <mergeCell ref="A4:O4"/>
    <mergeCell ref="AP4:BB5"/>
    <mergeCell ref="P5:AO5"/>
    <mergeCell ref="G33:I33"/>
    <mergeCell ref="J33:M33"/>
    <mergeCell ref="AO16:AR16"/>
    <mergeCell ref="AP1:BE3"/>
    <mergeCell ref="P1:AO1"/>
    <mergeCell ref="A2:O2"/>
    <mergeCell ref="A1:O1"/>
    <mergeCell ref="P7:AO7"/>
    <mergeCell ref="A5:O5"/>
    <mergeCell ref="A3:O3"/>
    <mergeCell ref="B16:E16"/>
    <mergeCell ref="F16:I16"/>
    <mergeCell ref="P11:AO11"/>
    <mergeCell ref="J16:M16"/>
    <mergeCell ref="S16:W16"/>
    <mergeCell ref="P6:AO6"/>
    <mergeCell ref="A8:O8"/>
    <mergeCell ref="P8:AO8"/>
    <mergeCell ref="P4:AO4"/>
    <mergeCell ref="A16:A17"/>
    <mergeCell ref="A14:BE14"/>
    <mergeCell ref="P12:AN12"/>
    <mergeCell ref="AP9:BA9"/>
    <mergeCell ref="AP6:BA7"/>
    <mergeCell ref="P10:AO10"/>
    <mergeCell ref="BB16:BE16"/>
    <mergeCell ref="G27:I31"/>
    <mergeCell ref="AP10:BA10"/>
    <mergeCell ref="AB27:AH31"/>
    <mergeCell ref="AJ16:AN16"/>
    <mergeCell ref="X32:Z32"/>
    <mergeCell ref="AT32:AX36"/>
    <mergeCell ref="AL35:AN35"/>
    <mergeCell ref="J27:M31"/>
    <mergeCell ref="N27:P31"/>
    <mergeCell ref="A32:B32"/>
    <mergeCell ref="C32:F32"/>
    <mergeCell ref="G32:I32"/>
    <mergeCell ref="A27:B31"/>
    <mergeCell ref="C27:F31"/>
    <mergeCell ref="A23:BA23"/>
    <mergeCell ref="AY27:BA31"/>
    <mergeCell ref="AL27:AN31"/>
    <mergeCell ref="AB32:AH32"/>
    <mergeCell ref="AI27:AK31"/>
    <mergeCell ref="X16:AA16"/>
    <mergeCell ref="AB33:AH34"/>
    <mergeCell ref="AX16:BA16"/>
    <mergeCell ref="AI33:AK34"/>
    <mergeCell ref="Q36:T36"/>
    <mergeCell ref="N16:R16"/>
    <mergeCell ref="U27:W31"/>
    <mergeCell ref="Q27:T31"/>
    <mergeCell ref="AS21:BA21"/>
    <mergeCell ref="AB16:AE16"/>
    <mergeCell ref="AF16:AI16"/>
    <mergeCell ref="AP25:BA25"/>
    <mergeCell ref="AS16:AW16"/>
    <mergeCell ref="Q35:T35"/>
    <mergeCell ref="X34:Z34"/>
    <mergeCell ref="Q32:T32"/>
    <mergeCell ref="U32:W32"/>
    <mergeCell ref="AY32:BA36"/>
    <mergeCell ref="X27:Z31"/>
    <mergeCell ref="U36:W36"/>
    <mergeCell ref="AI32:AK32"/>
    <mergeCell ref="AI35:AK35"/>
    <mergeCell ref="AL32:AN32"/>
    <mergeCell ref="AL33:AN34"/>
    <mergeCell ref="X36:Z36"/>
    <mergeCell ref="AB35:AH35"/>
    <mergeCell ref="X33:Z33"/>
  </mergeCells>
  <printOptions horizontalCentered="1" verticalCentered="1"/>
  <pageMargins left="0.3937007874015748" right="0.3937007874015748" top="0.5905511811023623" bottom="0.3937007874015748" header="0" footer="0"/>
  <pageSetup fitToHeight="0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202"/>
  <sheetViews>
    <sheetView tabSelected="1" view="pageBreakPreview" zoomScale="80" zoomScaleNormal="50" zoomScaleSheetLayoutView="80" zoomScalePageLayoutView="0" workbookViewId="0" topLeftCell="A1">
      <selection activeCell="B13" sqref="B13"/>
    </sheetView>
  </sheetViews>
  <sheetFormatPr defaultColWidth="9.00390625" defaultRowHeight="12.75"/>
  <cols>
    <col min="1" max="1" width="12.875" style="138" customWidth="1"/>
    <col min="2" max="2" width="45.75390625" style="141" customWidth="1"/>
    <col min="3" max="3" width="8.625" style="142" customWidth="1"/>
    <col min="4" max="4" width="8.625" style="143" customWidth="1"/>
    <col min="5" max="5" width="5.00390625" style="143" customWidth="1"/>
    <col min="6" max="6" width="5.00390625" style="142" customWidth="1"/>
    <col min="7" max="8" width="8.625" style="142" customWidth="1"/>
    <col min="9" max="9" width="8.25390625" style="141" customWidth="1"/>
    <col min="10" max="12" width="7.125" style="141" customWidth="1"/>
    <col min="13" max="13" width="8.25390625" style="141" customWidth="1"/>
    <col min="14" max="21" width="7.125" style="141" customWidth="1"/>
    <col min="22" max="22" width="7.00390625" style="141" customWidth="1"/>
    <col min="23" max="24" width="7.125" style="141" customWidth="1"/>
    <col min="25" max="25" width="9.875" style="6" customWidth="1"/>
    <col min="26" max="26" width="11.25390625" style="6" hidden="1" customWidth="1"/>
    <col min="27" max="44" width="0" style="6" hidden="1" customWidth="1"/>
    <col min="45" max="16384" width="9.125" style="6" customWidth="1"/>
  </cols>
  <sheetData>
    <row r="1" spans="1:24" s="7" customFormat="1" ht="19.5" thickBot="1">
      <c r="A1" s="901" t="s">
        <v>227</v>
      </c>
      <c r="B1" s="902"/>
      <c r="C1" s="902"/>
      <c r="D1" s="902"/>
      <c r="E1" s="902"/>
      <c r="F1" s="902"/>
      <c r="G1" s="902"/>
      <c r="H1" s="902"/>
      <c r="I1" s="902"/>
      <c r="J1" s="902"/>
      <c r="K1" s="902"/>
      <c r="L1" s="902"/>
      <c r="M1" s="902"/>
      <c r="N1" s="902"/>
      <c r="O1" s="902"/>
      <c r="P1" s="902"/>
      <c r="Q1" s="902"/>
      <c r="R1" s="902"/>
      <c r="S1" s="902"/>
      <c r="T1" s="902"/>
      <c r="U1" s="902"/>
      <c r="V1" s="902"/>
      <c r="W1" s="902"/>
      <c r="X1" s="903"/>
    </row>
    <row r="2" spans="1:25" s="7" customFormat="1" ht="22.5" customHeight="1" thickBot="1">
      <c r="A2" s="810" t="s">
        <v>165</v>
      </c>
      <c r="B2" s="879" t="s">
        <v>56</v>
      </c>
      <c r="C2" s="836" t="s">
        <v>152</v>
      </c>
      <c r="D2" s="837"/>
      <c r="E2" s="838"/>
      <c r="F2" s="839"/>
      <c r="G2" s="875" t="s">
        <v>100</v>
      </c>
      <c r="H2" s="876" t="s">
        <v>61</v>
      </c>
      <c r="I2" s="877"/>
      <c r="J2" s="877"/>
      <c r="K2" s="877"/>
      <c r="L2" s="877"/>
      <c r="M2" s="878"/>
      <c r="N2" s="887" t="s">
        <v>151</v>
      </c>
      <c r="O2" s="888"/>
      <c r="P2" s="889"/>
      <c r="Q2" s="889"/>
      <c r="R2" s="889"/>
      <c r="S2" s="889"/>
      <c r="T2" s="889"/>
      <c r="U2" s="889"/>
      <c r="V2" s="889"/>
      <c r="W2" s="889"/>
      <c r="X2" s="890"/>
      <c r="Y2" s="8"/>
    </row>
    <row r="3" spans="1:24" s="7" customFormat="1" ht="22.5" customHeight="1">
      <c r="A3" s="811"/>
      <c r="B3" s="880"/>
      <c r="C3" s="840"/>
      <c r="D3" s="841"/>
      <c r="E3" s="842"/>
      <c r="F3" s="843"/>
      <c r="G3" s="821"/>
      <c r="H3" s="820" t="s">
        <v>62</v>
      </c>
      <c r="I3" s="873" t="s">
        <v>65</v>
      </c>
      <c r="J3" s="873"/>
      <c r="K3" s="873"/>
      <c r="L3" s="874"/>
      <c r="M3" s="834" t="s">
        <v>68</v>
      </c>
      <c r="N3" s="904" t="s">
        <v>25</v>
      </c>
      <c r="O3" s="905"/>
      <c r="P3" s="906"/>
      <c r="Q3" s="904" t="s">
        <v>26</v>
      </c>
      <c r="R3" s="905"/>
      <c r="S3" s="906"/>
      <c r="T3" s="904" t="s">
        <v>27</v>
      </c>
      <c r="U3" s="905"/>
      <c r="V3" s="906"/>
      <c r="W3" s="904" t="s">
        <v>28</v>
      </c>
      <c r="X3" s="906"/>
    </row>
    <row r="4" spans="1:24" s="7" customFormat="1" ht="22.5" customHeight="1">
      <c r="A4" s="811"/>
      <c r="B4" s="880"/>
      <c r="C4" s="813" t="s">
        <v>57</v>
      </c>
      <c r="D4" s="833" t="s">
        <v>58</v>
      </c>
      <c r="E4" s="870" t="s">
        <v>59</v>
      </c>
      <c r="F4" s="883"/>
      <c r="G4" s="821"/>
      <c r="H4" s="821"/>
      <c r="I4" s="881" t="s">
        <v>63</v>
      </c>
      <c r="J4" s="870" t="s">
        <v>64</v>
      </c>
      <c r="K4" s="871"/>
      <c r="L4" s="872"/>
      <c r="M4" s="835"/>
      <c r="N4" s="907"/>
      <c r="O4" s="908"/>
      <c r="P4" s="909"/>
      <c r="Q4" s="907"/>
      <c r="R4" s="908"/>
      <c r="S4" s="909"/>
      <c r="T4" s="907"/>
      <c r="U4" s="908"/>
      <c r="V4" s="909"/>
      <c r="W4" s="907"/>
      <c r="X4" s="909"/>
    </row>
    <row r="5" spans="1:24" s="7" customFormat="1" ht="22.5" customHeight="1" thickBot="1">
      <c r="A5" s="811"/>
      <c r="B5" s="880"/>
      <c r="C5" s="813"/>
      <c r="D5" s="833"/>
      <c r="E5" s="844" t="s">
        <v>173</v>
      </c>
      <c r="F5" s="823" t="s">
        <v>60</v>
      </c>
      <c r="G5" s="821"/>
      <c r="H5" s="821"/>
      <c r="I5" s="882"/>
      <c r="J5" s="818" t="s">
        <v>24</v>
      </c>
      <c r="K5" s="818" t="s">
        <v>66</v>
      </c>
      <c r="L5" s="818" t="s">
        <v>67</v>
      </c>
      <c r="M5" s="835"/>
      <c r="N5" s="71">
        <v>1</v>
      </c>
      <c r="O5" s="263" t="s">
        <v>153</v>
      </c>
      <c r="P5" s="72" t="s">
        <v>154</v>
      </c>
      <c r="Q5" s="71">
        <v>3</v>
      </c>
      <c r="R5" s="263" t="s">
        <v>155</v>
      </c>
      <c r="S5" s="72" t="s">
        <v>156</v>
      </c>
      <c r="T5" s="71">
        <v>5</v>
      </c>
      <c r="U5" s="263" t="s">
        <v>157</v>
      </c>
      <c r="V5" s="72" t="s">
        <v>158</v>
      </c>
      <c r="W5" s="71">
        <v>7</v>
      </c>
      <c r="X5" s="72">
        <v>8</v>
      </c>
    </row>
    <row r="6" spans="1:24" s="7" customFormat="1" ht="22.5" customHeight="1" thickBot="1">
      <c r="A6" s="811"/>
      <c r="B6" s="880"/>
      <c r="C6" s="813"/>
      <c r="D6" s="833"/>
      <c r="E6" s="845"/>
      <c r="F6" s="824"/>
      <c r="G6" s="821"/>
      <c r="H6" s="821"/>
      <c r="I6" s="882"/>
      <c r="J6" s="819"/>
      <c r="K6" s="819"/>
      <c r="L6" s="819"/>
      <c r="M6" s="835"/>
      <c r="N6" s="815" t="s">
        <v>162</v>
      </c>
      <c r="O6" s="816"/>
      <c r="P6" s="816"/>
      <c r="Q6" s="816"/>
      <c r="R6" s="816"/>
      <c r="S6" s="816"/>
      <c r="T6" s="816"/>
      <c r="U6" s="816"/>
      <c r="V6" s="816"/>
      <c r="W6" s="816"/>
      <c r="X6" s="817"/>
    </row>
    <row r="7" spans="1:24" s="7" customFormat="1" ht="37.5" customHeight="1" thickBot="1">
      <c r="A7" s="812"/>
      <c r="B7" s="880"/>
      <c r="C7" s="814"/>
      <c r="D7" s="818"/>
      <c r="E7" s="845"/>
      <c r="F7" s="824"/>
      <c r="G7" s="822"/>
      <c r="H7" s="822"/>
      <c r="I7" s="882"/>
      <c r="J7" s="819"/>
      <c r="K7" s="819"/>
      <c r="L7" s="819"/>
      <c r="M7" s="835"/>
      <c r="N7" s="190">
        <v>15</v>
      </c>
      <c r="O7" s="264">
        <v>9</v>
      </c>
      <c r="P7" s="191">
        <v>9</v>
      </c>
      <c r="Q7" s="190">
        <v>15</v>
      </c>
      <c r="R7" s="264">
        <v>9</v>
      </c>
      <c r="S7" s="191">
        <v>9</v>
      </c>
      <c r="T7" s="190">
        <v>15</v>
      </c>
      <c r="U7" s="264">
        <v>9</v>
      </c>
      <c r="V7" s="191">
        <v>9</v>
      </c>
      <c r="W7" s="190">
        <v>15</v>
      </c>
      <c r="X7" s="192">
        <v>13</v>
      </c>
    </row>
    <row r="8" spans="1:24" s="7" customFormat="1" ht="18.75" customHeight="1" thickBot="1">
      <c r="A8" s="73">
        <v>1</v>
      </c>
      <c r="B8" s="74" t="s">
        <v>137</v>
      </c>
      <c r="C8" s="75">
        <v>3</v>
      </c>
      <c r="D8" s="76">
        <v>4</v>
      </c>
      <c r="E8" s="76">
        <v>5</v>
      </c>
      <c r="F8" s="77">
        <v>6</v>
      </c>
      <c r="G8" s="78">
        <v>7</v>
      </c>
      <c r="H8" s="78">
        <v>8</v>
      </c>
      <c r="I8" s="79">
        <v>9</v>
      </c>
      <c r="J8" s="76">
        <v>10</v>
      </c>
      <c r="K8" s="76">
        <v>11</v>
      </c>
      <c r="L8" s="76">
        <v>12</v>
      </c>
      <c r="M8" s="77">
        <v>13</v>
      </c>
      <c r="N8" s="75">
        <v>14</v>
      </c>
      <c r="O8" s="265">
        <v>15</v>
      </c>
      <c r="P8" s="77">
        <v>16</v>
      </c>
      <c r="Q8" s="79">
        <v>17</v>
      </c>
      <c r="R8" s="265">
        <v>18</v>
      </c>
      <c r="S8" s="80">
        <v>19</v>
      </c>
      <c r="T8" s="75">
        <v>20</v>
      </c>
      <c r="U8" s="265">
        <v>21</v>
      </c>
      <c r="V8" s="77">
        <v>22</v>
      </c>
      <c r="W8" s="79">
        <v>23</v>
      </c>
      <c r="X8" s="77">
        <v>24</v>
      </c>
    </row>
    <row r="9" spans="1:24" s="7" customFormat="1" ht="16.5" thickBot="1">
      <c r="A9" s="849" t="s">
        <v>228</v>
      </c>
      <c r="B9" s="850"/>
      <c r="C9" s="850"/>
      <c r="D9" s="850"/>
      <c r="E9" s="850"/>
      <c r="F9" s="850"/>
      <c r="G9" s="850"/>
      <c r="H9" s="850"/>
      <c r="I9" s="850"/>
      <c r="J9" s="850"/>
      <c r="K9" s="850"/>
      <c r="L9" s="850"/>
      <c r="M9" s="850"/>
      <c r="N9" s="850"/>
      <c r="O9" s="850"/>
      <c r="P9" s="850"/>
      <c r="Q9" s="850"/>
      <c r="R9" s="850"/>
      <c r="S9" s="850"/>
      <c r="T9" s="850"/>
      <c r="U9" s="850"/>
      <c r="V9" s="850"/>
      <c r="W9" s="850"/>
      <c r="X9" s="851"/>
    </row>
    <row r="10" spans="1:39" s="7" customFormat="1" ht="16.5" thickBot="1">
      <c r="A10" s="860" t="s">
        <v>174</v>
      </c>
      <c r="B10" s="861"/>
      <c r="C10" s="861"/>
      <c r="D10" s="861"/>
      <c r="E10" s="861"/>
      <c r="F10" s="861"/>
      <c r="G10" s="861"/>
      <c r="H10" s="861"/>
      <c r="I10" s="861"/>
      <c r="J10" s="861"/>
      <c r="K10" s="861"/>
      <c r="L10" s="861"/>
      <c r="M10" s="861"/>
      <c r="N10" s="861"/>
      <c r="O10" s="861"/>
      <c r="P10" s="861"/>
      <c r="Q10" s="861"/>
      <c r="R10" s="861"/>
      <c r="S10" s="861"/>
      <c r="T10" s="861"/>
      <c r="U10" s="861"/>
      <c r="V10" s="861"/>
      <c r="W10" s="861"/>
      <c r="X10" s="862"/>
      <c r="AA10" s="137"/>
      <c r="AB10" s="846" t="s">
        <v>25</v>
      </c>
      <c r="AC10" s="847"/>
      <c r="AD10" s="847"/>
      <c r="AE10" s="846" t="s">
        <v>26</v>
      </c>
      <c r="AF10" s="846"/>
      <c r="AG10" s="846"/>
      <c r="AH10" s="846" t="s">
        <v>27</v>
      </c>
      <c r="AI10" s="846"/>
      <c r="AJ10" s="846"/>
      <c r="AK10" s="846" t="s">
        <v>28</v>
      </c>
      <c r="AL10" s="846"/>
      <c r="AM10" s="846"/>
    </row>
    <row r="11" spans="1:39" s="7" customFormat="1" ht="31.5">
      <c r="A11" s="324" t="s">
        <v>72</v>
      </c>
      <c r="B11" s="325" t="s">
        <v>214</v>
      </c>
      <c r="C11" s="326"/>
      <c r="D11" s="327">
        <v>1</v>
      </c>
      <c r="E11" s="327"/>
      <c r="F11" s="121"/>
      <c r="G11" s="328">
        <v>3</v>
      </c>
      <c r="H11" s="329">
        <f>G11*30</f>
        <v>90</v>
      </c>
      <c r="I11" s="330">
        <f>J11+K11+L11</f>
        <v>30</v>
      </c>
      <c r="J11" s="331">
        <v>15</v>
      </c>
      <c r="K11" s="331"/>
      <c r="L11" s="331">
        <v>15</v>
      </c>
      <c r="M11" s="332">
        <f>H11-I11</f>
        <v>60</v>
      </c>
      <c r="N11" s="333">
        <v>2</v>
      </c>
      <c r="O11" s="334"/>
      <c r="P11" s="335"/>
      <c r="Q11" s="326"/>
      <c r="R11" s="334"/>
      <c r="S11" s="121"/>
      <c r="T11" s="333"/>
      <c r="U11" s="334"/>
      <c r="V11" s="335"/>
      <c r="W11" s="326"/>
      <c r="X11" s="335"/>
      <c r="AA11" s="137"/>
      <c r="AB11" s="846"/>
      <c r="AC11" s="847"/>
      <c r="AD11" s="847"/>
      <c r="AE11" s="846"/>
      <c r="AF11" s="846"/>
      <c r="AG11" s="846"/>
      <c r="AH11" s="846"/>
      <c r="AI11" s="846"/>
      <c r="AJ11" s="846"/>
      <c r="AK11" s="846"/>
      <c r="AL11" s="846"/>
      <c r="AM11" s="846"/>
    </row>
    <row r="12" spans="1:39" s="7" customFormat="1" ht="15.75">
      <c r="A12" s="336" t="s">
        <v>73</v>
      </c>
      <c r="B12" s="337" t="s">
        <v>255</v>
      </c>
      <c r="C12" s="338"/>
      <c r="D12" s="339">
        <v>1</v>
      </c>
      <c r="E12" s="339"/>
      <c r="F12" s="45"/>
      <c r="G12" s="31">
        <v>3</v>
      </c>
      <c r="H12" s="340">
        <f>G12*30</f>
        <v>90</v>
      </c>
      <c r="I12" s="47">
        <f>J12+K12+L12</f>
        <v>30</v>
      </c>
      <c r="J12" s="38">
        <v>15</v>
      </c>
      <c r="K12" s="38"/>
      <c r="L12" s="38">
        <v>15</v>
      </c>
      <c r="M12" s="39">
        <f>H12-I12</f>
        <v>60</v>
      </c>
      <c r="N12" s="338">
        <v>2</v>
      </c>
      <c r="O12" s="341"/>
      <c r="P12" s="45"/>
      <c r="Q12" s="338"/>
      <c r="R12" s="341"/>
      <c r="S12" s="45"/>
      <c r="T12" s="338"/>
      <c r="U12" s="341"/>
      <c r="V12" s="45"/>
      <c r="W12" s="338"/>
      <c r="X12" s="45"/>
      <c r="AA12" s="137"/>
      <c r="AB12" s="846"/>
      <c r="AC12" s="847"/>
      <c r="AD12" s="847"/>
      <c r="AE12" s="846"/>
      <c r="AF12" s="846"/>
      <c r="AG12" s="846"/>
      <c r="AH12" s="846"/>
      <c r="AI12" s="846"/>
      <c r="AJ12" s="846"/>
      <c r="AK12" s="846"/>
      <c r="AL12" s="846"/>
      <c r="AM12" s="846"/>
    </row>
    <row r="13" spans="1:39" s="7" customFormat="1" ht="15.75">
      <c r="A13" s="336" t="s">
        <v>74</v>
      </c>
      <c r="B13" s="342" t="s">
        <v>135</v>
      </c>
      <c r="C13" s="338"/>
      <c r="D13" s="339">
        <v>3</v>
      </c>
      <c r="E13" s="339"/>
      <c r="F13" s="45"/>
      <c r="G13" s="31">
        <v>3</v>
      </c>
      <c r="H13" s="340">
        <f>G13*30</f>
        <v>90</v>
      </c>
      <c r="I13" s="47">
        <f>J13+K13+L13</f>
        <v>30</v>
      </c>
      <c r="J13" s="38">
        <v>20</v>
      </c>
      <c r="K13" s="38"/>
      <c r="L13" s="38">
        <v>10</v>
      </c>
      <c r="M13" s="39">
        <f>H13-I13</f>
        <v>60</v>
      </c>
      <c r="N13" s="338"/>
      <c r="O13" s="341"/>
      <c r="P13" s="45"/>
      <c r="Q13" s="338">
        <v>2</v>
      </c>
      <c r="R13" s="341"/>
      <c r="S13" s="45"/>
      <c r="T13" s="338"/>
      <c r="U13" s="341"/>
      <c r="V13" s="45"/>
      <c r="W13" s="338"/>
      <c r="X13" s="45"/>
      <c r="AA13" s="137"/>
      <c r="AB13" s="846"/>
      <c r="AC13" s="847"/>
      <c r="AD13" s="847"/>
      <c r="AE13" s="846"/>
      <c r="AF13" s="846"/>
      <c r="AG13" s="846"/>
      <c r="AH13" s="846"/>
      <c r="AI13" s="846"/>
      <c r="AJ13" s="846"/>
      <c r="AK13" s="846"/>
      <c r="AL13" s="846"/>
      <c r="AM13" s="846"/>
    </row>
    <row r="14" spans="1:39" s="7" customFormat="1" ht="31.5">
      <c r="A14" s="343" t="s">
        <v>75</v>
      </c>
      <c r="B14" s="344" t="s">
        <v>29</v>
      </c>
      <c r="C14" s="25"/>
      <c r="D14" s="83"/>
      <c r="E14" s="83"/>
      <c r="F14" s="345"/>
      <c r="G14" s="31">
        <f>G15+G16+G17+G18</f>
        <v>6</v>
      </c>
      <c r="H14" s="340">
        <f>H15+H16+H17+H18</f>
        <v>180</v>
      </c>
      <c r="I14" s="47">
        <f>I15+I16+I17+I18</f>
        <v>92</v>
      </c>
      <c r="J14" s="38"/>
      <c r="K14" s="38"/>
      <c r="L14" s="38">
        <f>L15+L16+L17+L18</f>
        <v>92</v>
      </c>
      <c r="M14" s="39">
        <f>M15+M16+M17+M18</f>
        <v>88</v>
      </c>
      <c r="N14" s="25"/>
      <c r="O14" s="266"/>
      <c r="P14" s="30"/>
      <c r="Q14" s="346"/>
      <c r="R14" s="347"/>
      <c r="S14" s="113"/>
      <c r="T14" s="346"/>
      <c r="U14" s="347"/>
      <c r="V14" s="113"/>
      <c r="W14" s="346"/>
      <c r="X14" s="113"/>
      <c r="AA14" s="137"/>
      <c r="AB14" s="847"/>
      <c r="AC14" s="847"/>
      <c r="AD14" s="847"/>
      <c r="AE14" s="846"/>
      <c r="AF14" s="846"/>
      <c r="AG14" s="846"/>
      <c r="AH14" s="846"/>
      <c r="AI14" s="846"/>
      <c r="AJ14" s="846"/>
      <c r="AK14" s="846"/>
      <c r="AL14" s="846"/>
      <c r="AM14" s="846"/>
    </row>
    <row r="15" spans="1:39" s="7" customFormat="1" ht="31.5">
      <c r="A15" s="336" t="s">
        <v>230</v>
      </c>
      <c r="B15" s="344" t="s">
        <v>29</v>
      </c>
      <c r="C15" s="25"/>
      <c r="D15" s="82">
        <v>1</v>
      </c>
      <c r="E15" s="83"/>
      <c r="F15" s="345"/>
      <c r="G15" s="57">
        <v>2</v>
      </c>
      <c r="H15" s="348">
        <f>G15*30</f>
        <v>60</v>
      </c>
      <c r="I15" s="27">
        <f>J15+K15+L15</f>
        <v>30</v>
      </c>
      <c r="J15" s="28"/>
      <c r="K15" s="28"/>
      <c r="L15" s="28">
        <v>30</v>
      </c>
      <c r="M15" s="32">
        <f>H15-I15</f>
        <v>30</v>
      </c>
      <c r="N15" s="27">
        <v>2</v>
      </c>
      <c r="O15" s="349"/>
      <c r="P15" s="32"/>
      <c r="Q15" s="25"/>
      <c r="R15" s="266"/>
      <c r="S15" s="30"/>
      <c r="T15" s="84"/>
      <c r="U15" s="350"/>
      <c r="V15" s="30"/>
      <c r="W15" s="25"/>
      <c r="X15" s="30"/>
      <c r="AA15" s="137"/>
      <c r="AB15" s="144">
        <v>1</v>
      </c>
      <c r="AC15" s="144" t="s">
        <v>153</v>
      </c>
      <c r="AD15" s="144" t="s">
        <v>154</v>
      </c>
      <c r="AE15" s="144">
        <v>3</v>
      </c>
      <c r="AF15" s="144" t="s">
        <v>155</v>
      </c>
      <c r="AG15" s="144" t="s">
        <v>156</v>
      </c>
      <c r="AH15" s="144">
        <v>5</v>
      </c>
      <c r="AI15" s="144" t="s">
        <v>157</v>
      </c>
      <c r="AJ15" s="144" t="s">
        <v>158</v>
      </c>
      <c r="AK15" s="144">
        <v>7</v>
      </c>
      <c r="AL15" s="144" t="s">
        <v>159</v>
      </c>
      <c r="AM15" s="144" t="s">
        <v>160</v>
      </c>
    </row>
    <row r="16" spans="1:39" s="7" customFormat="1" ht="31.5">
      <c r="A16" s="336" t="s">
        <v>231</v>
      </c>
      <c r="B16" s="344" t="s">
        <v>29</v>
      </c>
      <c r="C16" s="25"/>
      <c r="D16" s="82"/>
      <c r="E16" s="83"/>
      <c r="F16" s="345"/>
      <c r="G16" s="57">
        <v>1</v>
      </c>
      <c r="H16" s="348">
        <f>G16*30</f>
        <v>30</v>
      </c>
      <c r="I16" s="27">
        <f>J16+K16+L16</f>
        <v>18</v>
      </c>
      <c r="J16" s="28"/>
      <c r="K16" s="28"/>
      <c r="L16" s="28">
        <v>18</v>
      </c>
      <c r="M16" s="32">
        <f>H16-I16</f>
        <v>12</v>
      </c>
      <c r="N16" s="27"/>
      <c r="O16" s="349">
        <v>2</v>
      </c>
      <c r="P16" s="32"/>
      <c r="Q16" s="25"/>
      <c r="R16" s="266"/>
      <c r="S16" s="30"/>
      <c r="T16" s="84"/>
      <c r="U16" s="350"/>
      <c r="V16" s="30"/>
      <c r="W16" s="25"/>
      <c r="X16" s="30"/>
      <c r="AA16" s="137" t="s">
        <v>150</v>
      </c>
      <c r="AB16" s="137">
        <f>COUNTIF($D$14:$D$30,AB15)+1</f>
        <v>3</v>
      </c>
      <c r="AC16" s="137">
        <f>COUNTIF($D$14:$D$30,AC15)</f>
        <v>0</v>
      </c>
      <c r="AD16" s="137">
        <v>1</v>
      </c>
      <c r="AE16" s="137">
        <f>COUNTIF($D$14:$D$30,AE15)+1</f>
        <v>1</v>
      </c>
      <c r="AF16" s="137">
        <f>COUNTIF($D$14:$D$30,AF15)</f>
        <v>0</v>
      </c>
      <c r="AG16" s="137">
        <f>COUNTIF($D$14:$D$30,AG15)+1</f>
        <v>1</v>
      </c>
      <c r="AH16" s="137">
        <f aca="true" t="shared" si="0" ref="AH16:AM16">COUNTIF($D$14:$D$30,AH15)</f>
        <v>0</v>
      </c>
      <c r="AI16" s="137">
        <f t="shared" si="0"/>
        <v>0</v>
      </c>
      <c r="AJ16" s="137">
        <f t="shared" si="0"/>
        <v>1</v>
      </c>
      <c r="AK16" s="137">
        <f t="shared" si="0"/>
        <v>0</v>
      </c>
      <c r="AL16" s="137">
        <f t="shared" si="0"/>
        <v>0</v>
      </c>
      <c r="AM16" s="137">
        <f t="shared" si="0"/>
        <v>0</v>
      </c>
    </row>
    <row r="17" spans="1:39" s="7" customFormat="1" ht="31.5">
      <c r="A17" s="336" t="s">
        <v>232</v>
      </c>
      <c r="B17" s="344" t="s">
        <v>29</v>
      </c>
      <c r="C17" s="25" t="s">
        <v>154</v>
      </c>
      <c r="D17" s="82"/>
      <c r="E17" s="83"/>
      <c r="F17" s="345"/>
      <c r="G17" s="57">
        <v>1</v>
      </c>
      <c r="H17" s="348">
        <f>G17*30</f>
        <v>30</v>
      </c>
      <c r="I17" s="27">
        <f>J17+K17+L17</f>
        <v>18</v>
      </c>
      <c r="J17" s="28"/>
      <c r="K17" s="28"/>
      <c r="L17" s="28">
        <v>18</v>
      </c>
      <c r="M17" s="32">
        <f>H17-I17</f>
        <v>12</v>
      </c>
      <c r="N17" s="27"/>
      <c r="O17" s="349"/>
      <c r="P17" s="32">
        <v>2</v>
      </c>
      <c r="Q17" s="25"/>
      <c r="R17" s="266"/>
      <c r="S17" s="30"/>
      <c r="T17" s="84"/>
      <c r="U17" s="350"/>
      <c r="V17" s="30"/>
      <c r="W17" s="25"/>
      <c r="X17" s="30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</row>
    <row r="18" spans="1:39" s="7" customFormat="1" ht="31.5">
      <c r="A18" s="336" t="s">
        <v>233</v>
      </c>
      <c r="B18" s="344" t="s">
        <v>29</v>
      </c>
      <c r="C18" s="25"/>
      <c r="D18" s="82">
        <v>8</v>
      </c>
      <c r="E18" s="83"/>
      <c r="F18" s="345"/>
      <c r="G18" s="57">
        <v>2</v>
      </c>
      <c r="H18" s="348">
        <f>G18*30</f>
        <v>60</v>
      </c>
      <c r="I18" s="27">
        <f>J18+K18+L18</f>
        <v>26</v>
      </c>
      <c r="J18" s="28"/>
      <c r="K18" s="28"/>
      <c r="L18" s="28">
        <v>26</v>
      </c>
      <c r="M18" s="32">
        <f>H18-I18</f>
        <v>34</v>
      </c>
      <c r="N18" s="27"/>
      <c r="O18" s="349"/>
      <c r="P18" s="32"/>
      <c r="Q18" s="25"/>
      <c r="R18" s="266"/>
      <c r="S18" s="30"/>
      <c r="T18" s="27"/>
      <c r="U18" s="349"/>
      <c r="V18" s="30"/>
      <c r="W18" s="25"/>
      <c r="X18" s="30">
        <v>2</v>
      </c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</row>
    <row r="19" spans="1:24" s="7" customFormat="1" ht="15.75">
      <c r="A19" s="336" t="s">
        <v>76</v>
      </c>
      <c r="B19" s="351" t="s">
        <v>256</v>
      </c>
      <c r="C19" s="352"/>
      <c r="D19" s="353"/>
      <c r="E19" s="354"/>
      <c r="F19" s="355"/>
      <c r="G19" s="31">
        <f aca="true" t="shared" si="1" ref="G19:M19">G20+G21+G22</f>
        <v>7.5</v>
      </c>
      <c r="H19" s="340">
        <f t="shared" si="1"/>
        <v>225</v>
      </c>
      <c r="I19" s="47">
        <f t="shared" si="1"/>
        <v>99</v>
      </c>
      <c r="J19" s="38">
        <f t="shared" si="1"/>
        <v>33</v>
      </c>
      <c r="K19" s="38">
        <f t="shared" si="1"/>
        <v>66</v>
      </c>
      <c r="L19" s="38"/>
      <c r="M19" s="39">
        <f t="shared" si="1"/>
        <v>126</v>
      </c>
      <c r="N19" s="352"/>
      <c r="O19" s="356"/>
      <c r="P19" s="357"/>
      <c r="Q19" s="352"/>
      <c r="R19" s="356"/>
      <c r="S19" s="357"/>
      <c r="T19" s="352"/>
      <c r="U19" s="356"/>
      <c r="V19" s="357"/>
      <c r="W19" s="352"/>
      <c r="X19" s="357"/>
    </row>
    <row r="20" spans="1:24" s="7" customFormat="1" ht="15.75">
      <c r="A20" s="336" t="s">
        <v>258</v>
      </c>
      <c r="B20" s="351" t="s">
        <v>256</v>
      </c>
      <c r="C20" s="352"/>
      <c r="D20" s="353">
        <v>1</v>
      </c>
      <c r="E20" s="354"/>
      <c r="F20" s="355"/>
      <c r="G20" s="57">
        <v>2.5</v>
      </c>
      <c r="H20" s="358">
        <f>G20*30</f>
        <v>75</v>
      </c>
      <c r="I20" s="17">
        <f>J20+K20+L20</f>
        <v>45</v>
      </c>
      <c r="J20" s="18">
        <v>15</v>
      </c>
      <c r="K20" s="18">
        <v>30</v>
      </c>
      <c r="L20" s="18"/>
      <c r="M20" s="19">
        <f>H20-I20</f>
        <v>30</v>
      </c>
      <c r="N20" s="352">
        <v>3</v>
      </c>
      <c r="O20" s="356"/>
      <c r="P20" s="357"/>
      <c r="Q20" s="352"/>
      <c r="R20" s="356"/>
      <c r="S20" s="357"/>
      <c r="T20" s="352"/>
      <c r="U20" s="356"/>
      <c r="V20" s="357"/>
      <c r="W20" s="352"/>
      <c r="X20" s="357"/>
    </row>
    <row r="21" spans="1:24" s="7" customFormat="1" ht="15.75">
      <c r="A21" s="336" t="s">
        <v>259</v>
      </c>
      <c r="B21" s="351" t="s">
        <v>256</v>
      </c>
      <c r="C21" s="352"/>
      <c r="D21" s="353"/>
      <c r="E21" s="354"/>
      <c r="F21" s="355"/>
      <c r="G21" s="57">
        <v>2.5</v>
      </c>
      <c r="H21" s="358">
        <f>G21*30</f>
        <v>75</v>
      </c>
      <c r="I21" s="17">
        <f>J21+K21+L21</f>
        <v>27</v>
      </c>
      <c r="J21" s="18">
        <v>9</v>
      </c>
      <c r="K21" s="18">
        <v>18</v>
      </c>
      <c r="L21" s="18"/>
      <c r="M21" s="19">
        <f>H21-I21</f>
        <v>48</v>
      </c>
      <c r="N21" s="352"/>
      <c r="O21" s="356">
        <v>3</v>
      </c>
      <c r="P21" s="357"/>
      <c r="Q21" s="352"/>
      <c r="R21" s="356"/>
      <c r="S21" s="357"/>
      <c r="T21" s="352"/>
      <c r="U21" s="356"/>
      <c r="V21" s="357"/>
      <c r="W21" s="352"/>
      <c r="X21" s="357"/>
    </row>
    <row r="22" spans="1:24" s="7" customFormat="1" ht="15.75">
      <c r="A22" s="336" t="s">
        <v>260</v>
      </c>
      <c r="B22" s="351" t="s">
        <v>256</v>
      </c>
      <c r="C22" s="352" t="s">
        <v>154</v>
      </c>
      <c r="D22" s="353"/>
      <c r="E22" s="354"/>
      <c r="F22" s="355"/>
      <c r="G22" s="57">
        <v>2.5</v>
      </c>
      <c r="H22" s="358">
        <f>G22*30</f>
        <v>75</v>
      </c>
      <c r="I22" s="17">
        <f>J22+K22+L22</f>
        <v>27</v>
      </c>
      <c r="J22" s="18">
        <v>9</v>
      </c>
      <c r="K22" s="18">
        <v>18</v>
      </c>
      <c r="L22" s="18"/>
      <c r="M22" s="19">
        <f>H22-I22</f>
        <v>48</v>
      </c>
      <c r="N22" s="352"/>
      <c r="O22" s="356"/>
      <c r="P22" s="357">
        <v>3</v>
      </c>
      <c r="Q22" s="352"/>
      <c r="R22" s="356"/>
      <c r="S22" s="357"/>
      <c r="T22" s="352"/>
      <c r="U22" s="356"/>
      <c r="V22" s="357"/>
      <c r="W22" s="352"/>
      <c r="X22" s="357"/>
    </row>
    <row r="23" spans="1:24" s="7" customFormat="1" ht="15.75">
      <c r="A23" s="343" t="s">
        <v>77</v>
      </c>
      <c r="B23" s="359" t="s">
        <v>257</v>
      </c>
      <c r="C23" s="25"/>
      <c r="D23" s="26"/>
      <c r="E23" s="26"/>
      <c r="F23" s="360"/>
      <c r="G23" s="31">
        <f>G24+G25</f>
        <v>5</v>
      </c>
      <c r="H23" s="361">
        <f>H24+H25</f>
        <v>150</v>
      </c>
      <c r="I23" s="65">
        <f>I24+I25</f>
        <v>54</v>
      </c>
      <c r="J23" s="60">
        <f>J24+J25</f>
        <v>36</v>
      </c>
      <c r="K23" s="60"/>
      <c r="L23" s="60">
        <f>L24+L25</f>
        <v>18</v>
      </c>
      <c r="M23" s="64">
        <f>M24+M25</f>
        <v>96</v>
      </c>
      <c r="N23" s="27"/>
      <c r="O23" s="349"/>
      <c r="P23" s="32"/>
      <c r="Q23" s="27"/>
      <c r="R23" s="349"/>
      <c r="S23" s="32"/>
      <c r="T23" s="25"/>
      <c r="U23" s="266"/>
      <c r="V23" s="30"/>
      <c r="W23" s="25"/>
      <c r="X23" s="30"/>
    </row>
    <row r="24" spans="1:24" s="7" customFormat="1" ht="15.75">
      <c r="A24" s="343" t="s">
        <v>78</v>
      </c>
      <c r="B24" s="359" t="s">
        <v>257</v>
      </c>
      <c r="C24" s="25"/>
      <c r="D24" s="26"/>
      <c r="E24" s="26"/>
      <c r="F24" s="360"/>
      <c r="G24" s="57">
        <v>2.5</v>
      </c>
      <c r="H24" s="348">
        <f>G24*30</f>
        <v>75</v>
      </c>
      <c r="I24" s="27">
        <f>J24+K24+L24</f>
        <v>27</v>
      </c>
      <c r="J24" s="28">
        <v>18</v>
      </c>
      <c r="K24" s="28"/>
      <c r="L24" s="28">
        <v>9</v>
      </c>
      <c r="M24" s="32">
        <f>H24-I24</f>
        <v>48</v>
      </c>
      <c r="N24" s="27"/>
      <c r="O24" s="349">
        <v>3</v>
      </c>
      <c r="P24" s="32"/>
      <c r="Q24" s="27"/>
      <c r="R24" s="349"/>
      <c r="S24" s="32"/>
      <c r="T24" s="25"/>
      <c r="U24" s="266"/>
      <c r="V24" s="30"/>
      <c r="W24" s="25"/>
      <c r="X24" s="30"/>
    </row>
    <row r="25" spans="1:24" s="7" customFormat="1" ht="15.75">
      <c r="A25" s="343" t="s">
        <v>79</v>
      </c>
      <c r="B25" s="359" t="s">
        <v>257</v>
      </c>
      <c r="C25" s="25"/>
      <c r="D25" s="26" t="s">
        <v>154</v>
      </c>
      <c r="E25" s="26"/>
      <c r="F25" s="360"/>
      <c r="G25" s="57">
        <v>2.5</v>
      </c>
      <c r="H25" s="348">
        <f>G25*30</f>
        <v>75</v>
      </c>
      <c r="I25" s="27">
        <f>J25+K25+L25</f>
        <v>27</v>
      </c>
      <c r="J25" s="28">
        <v>18</v>
      </c>
      <c r="K25" s="28"/>
      <c r="L25" s="28">
        <v>9</v>
      </c>
      <c r="M25" s="32">
        <f>H25-I25</f>
        <v>48</v>
      </c>
      <c r="N25" s="27"/>
      <c r="O25" s="349"/>
      <c r="P25" s="32">
        <v>3</v>
      </c>
      <c r="Q25" s="27"/>
      <c r="R25" s="349"/>
      <c r="S25" s="32"/>
      <c r="T25" s="25"/>
      <c r="U25" s="266"/>
      <c r="V25" s="30"/>
      <c r="W25" s="25"/>
      <c r="X25" s="30"/>
    </row>
    <row r="26" spans="1:24" s="7" customFormat="1" ht="31.5">
      <c r="A26" s="343" t="s">
        <v>221</v>
      </c>
      <c r="B26" s="616" t="s">
        <v>229</v>
      </c>
      <c r="C26" s="25"/>
      <c r="D26" s="26"/>
      <c r="E26" s="26"/>
      <c r="F26" s="360"/>
      <c r="G26" s="31">
        <f aca="true" t="shared" si="2" ref="G26:M26">G27+G28</f>
        <v>3</v>
      </c>
      <c r="H26" s="361">
        <f t="shared" si="2"/>
        <v>90</v>
      </c>
      <c r="I26" s="65">
        <f t="shared" si="2"/>
        <v>54</v>
      </c>
      <c r="J26" s="60">
        <f t="shared" si="2"/>
        <v>36</v>
      </c>
      <c r="K26" s="60">
        <f t="shared" si="2"/>
        <v>9</v>
      </c>
      <c r="L26" s="60">
        <f t="shared" si="2"/>
        <v>9</v>
      </c>
      <c r="M26" s="64">
        <f t="shared" si="2"/>
        <v>36</v>
      </c>
      <c r="N26" s="27"/>
      <c r="O26" s="349"/>
      <c r="P26" s="32"/>
      <c r="Q26" s="27"/>
      <c r="R26" s="349"/>
      <c r="S26" s="32"/>
      <c r="T26" s="25"/>
      <c r="U26" s="266"/>
      <c r="V26" s="30"/>
      <c r="W26" s="25"/>
      <c r="X26" s="30"/>
    </row>
    <row r="27" spans="1:24" s="7" customFormat="1" ht="31.5">
      <c r="A27" s="343" t="s">
        <v>261</v>
      </c>
      <c r="B27" s="617" t="s">
        <v>229</v>
      </c>
      <c r="C27" s="25"/>
      <c r="D27" s="26"/>
      <c r="E27" s="26"/>
      <c r="F27" s="360"/>
      <c r="G27" s="57">
        <v>1.5</v>
      </c>
      <c r="H27" s="348">
        <f>G27*30</f>
        <v>45</v>
      </c>
      <c r="I27" s="27">
        <f>J27+K27+L27</f>
        <v>27</v>
      </c>
      <c r="J27" s="28">
        <v>18</v>
      </c>
      <c r="K27" s="28"/>
      <c r="L27" s="28">
        <v>9</v>
      </c>
      <c r="M27" s="32">
        <f>H27-I27</f>
        <v>18</v>
      </c>
      <c r="N27" s="27"/>
      <c r="O27" s="349"/>
      <c r="P27" s="32"/>
      <c r="Q27" s="27"/>
      <c r="R27" s="349"/>
      <c r="S27" s="32"/>
      <c r="T27" s="25"/>
      <c r="U27" s="266">
        <v>3</v>
      </c>
      <c r="V27" s="30"/>
      <c r="W27" s="25"/>
      <c r="X27" s="30"/>
    </row>
    <row r="28" spans="1:24" s="7" customFormat="1" ht="31.5">
      <c r="A28" s="343" t="s">
        <v>262</v>
      </c>
      <c r="B28" s="617" t="s">
        <v>229</v>
      </c>
      <c r="C28" s="25"/>
      <c r="D28" s="26" t="s">
        <v>158</v>
      </c>
      <c r="E28" s="26"/>
      <c r="F28" s="360"/>
      <c r="G28" s="57">
        <v>1.5</v>
      </c>
      <c r="H28" s="348">
        <f>G28*30</f>
        <v>45</v>
      </c>
      <c r="I28" s="27">
        <f>J28+K28+L28</f>
        <v>27</v>
      </c>
      <c r="J28" s="28">
        <v>18</v>
      </c>
      <c r="K28" s="28">
        <v>9</v>
      </c>
      <c r="L28" s="28"/>
      <c r="M28" s="32">
        <f>H28-I28</f>
        <v>18</v>
      </c>
      <c r="N28" s="27"/>
      <c r="O28" s="349"/>
      <c r="P28" s="32"/>
      <c r="Q28" s="27"/>
      <c r="R28" s="349"/>
      <c r="S28" s="32"/>
      <c r="T28" s="25"/>
      <c r="U28" s="266"/>
      <c r="V28" s="30">
        <v>3</v>
      </c>
      <c r="W28" s="25"/>
      <c r="X28" s="30"/>
    </row>
    <row r="29" spans="1:24" s="7" customFormat="1" ht="31.5">
      <c r="A29" s="336" t="s">
        <v>204</v>
      </c>
      <c r="B29" s="344" t="s">
        <v>30</v>
      </c>
      <c r="C29" s="25">
        <v>1</v>
      </c>
      <c r="D29" s="26"/>
      <c r="E29" s="26"/>
      <c r="F29" s="45"/>
      <c r="G29" s="31">
        <v>3</v>
      </c>
      <c r="H29" s="361">
        <f>G29*30</f>
        <v>90</v>
      </c>
      <c r="I29" s="65">
        <f>J29+K29+L29</f>
        <v>30</v>
      </c>
      <c r="J29" s="60"/>
      <c r="K29" s="60"/>
      <c r="L29" s="60">
        <v>30</v>
      </c>
      <c r="M29" s="64">
        <f>H29-I29</f>
        <v>60</v>
      </c>
      <c r="N29" s="27">
        <v>2</v>
      </c>
      <c r="O29" s="349"/>
      <c r="P29" s="32"/>
      <c r="Q29" s="27"/>
      <c r="R29" s="349"/>
      <c r="S29" s="32"/>
      <c r="T29" s="25"/>
      <c r="U29" s="266"/>
      <c r="V29" s="30"/>
      <c r="W29" s="25"/>
      <c r="X29" s="30"/>
    </row>
    <row r="30" spans="1:24" s="136" customFormat="1" ht="16.5" thickBot="1">
      <c r="A30" s="343" t="s">
        <v>166</v>
      </c>
      <c r="B30" s="344" t="s">
        <v>263</v>
      </c>
      <c r="C30" s="25">
        <v>3</v>
      </c>
      <c r="D30" s="26"/>
      <c r="E30" s="26"/>
      <c r="F30" s="362"/>
      <c r="G30" s="31">
        <v>3</v>
      </c>
      <c r="H30" s="361">
        <f>G30*30</f>
        <v>90</v>
      </c>
      <c r="I30" s="65">
        <f>J30+K30+L30</f>
        <v>45</v>
      </c>
      <c r="J30" s="60">
        <v>30</v>
      </c>
      <c r="K30" s="60"/>
      <c r="L30" s="60">
        <v>15</v>
      </c>
      <c r="M30" s="64">
        <f>H30-I30</f>
        <v>45</v>
      </c>
      <c r="N30" s="363"/>
      <c r="O30" s="364"/>
      <c r="P30" s="30"/>
      <c r="Q30" s="25">
        <v>3</v>
      </c>
      <c r="R30" s="266"/>
      <c r="S30" s="30"/>
      <c r="T30" s="25"/>
      <c r="U30" s="266"/>
      <c r="V30" s="30"/>
      <c r="W30" s="25"/>
      <c r="X30" s="30"/>
    </row>
    <row r="31" spans="1:24" s="136" customFormat="1" ht="16.5" thickBot="1">
      <c r="A31" s="688" t="s">
        <v>194</v>
      </c>
      <c r="B31" s="689"/>
      <c r="C31" s="689"/>
      <c r="D31" s="689"/>
      <c r="E31" s="689"/>
      <c r="F31" s="690"/>
      <c r="G31" s="87">
        <f>G11+G12+G13+G14+G19+G23+G26+G29+G30</f>
        <v>36.5</v>
      </c>
      <c r="H31" s="365">
        <f aca="true" t="shared" si="3" ref="H31:M31">H11+H12+H13+H14+H19+H23+H26+H29+H30</f>
        <v>1095</v>
      </c>
      <c r="I31" s="88">
        <f t="shared" si="3"/>
        <v>464</v>
      </c>
      <c r="J31" s="89">
        <f t="shared" si="3"/>
        <v>185</v>
      </c>
      <c r="K31" s="89">
        <f t="shared" si="3"/>
        <v>75</v>
      </c>
      <c r="L31" s="89">
        <f t="shared" si="3"/>
        <v>204</v>
      </c>
      <c r="M31" s="90">
        <f t="shared" si="3"/>
        <v>631</v>
      </c>
      <c r="N31" s="366">
        <f>SUM(N11:N30)</f>
        <v>11</v>
      </c>
      <c r="O31" s="367">
        <f>SUM(O11:O30)</f>
        <v>8</v>
      </c>
      <c r="P31" s="368">
        <f>SUM(P11:P30)</f>
        <v>8</v>
      </c>
      <c r="Q31" s="369">
        <f>SUM(Q11:Q30)</f>
        <v>5</v>
      </c>
      <c r="R31" s="370"/>
      <c r="S31" s="120"/>
      <c r="T31" s="371"/>
      <c r="U31" s="370">
        <f>SUM(U11:U30)</f>
        <v>3</v>
      </c>
      <c r="V31" s="368">
        <f>SUM(V11:V30)</f>
        <v>3</v>
      </c>
      <c r="W31" s="369"/>
      <c r="X31" s="368">
        <f>SUM(X11:X30)</f>
        <v>2</v>
      </c>
    </row>
    <row r="32" spans="1:24" s="136" customFormat="1" ht="16.5" thickBot="1">
      <c r="A32" s="884" t="s">
        <v>235</v>
      </c>
      <c r="B32" s="885"/>
      <c r="C32" s="885"/>
      <c r="D32" s="885"/>
      <c r="E32" s="885"/>
      <c r="F32" s="885"/>
      <c r="G32" s="885"/>
      <c r="H32" s="885"/>
      <c r="I32" s="885"/>
      <c r="J32" s="885"/>
      <c r="K32" s="885"/>
      <c r="L32" s="885"/>
      <c r="M32" s="885"/>
      <c r="N32" s="885"/>
      <c r="O32" s="885"/>
      <c r="P32" s="885"/>
      <c r="Q32" s="885"/>
      <c r="R32" s="885"/>
      <c r="S32" s="885"/>
      <c r="T32" s="885"/>
      <c r="U32" s="885"/>
      <c r="V32" s="885"/>
      <c r="W32" s="885"/>
      <c r="X32" s="886"/>
    </row>
    <row r="33" spans="1:24" s="136" customFormat="1" ht="31.5">
      <c r="A33" s="597" t="s">
        <v>80</v>
      </c>
      <c r="B33" s="598" t="s">
        <v>361</v>
      </c>
      <c r="C33" s="485"/>
      <c r="D33" s="486">
        <v>5</v>
      </c>
      <c r="E33" s="486"/>
      <c r="F33" s="487"/>
      <c r="G33" s="488">
        <v>3</v>
      </c>
      <c r="H33" s="489">
        <f>G33*30</f>
        <v>90</v>
      </c>
      <c r="I33" s="490"/>
      <c r="J33" s="491"/>
      <c r="K33" s="491"/>
      <c r="L33" s="491">
        <v>45</v>
      </c>
      <c r="M33" s="492">
        <v>45</v>
      </c>
      <c r="N33" s="493"/>
      <c r="O33" s="494"/>
      <c r="P33" s="495"/>
      <c r="Q33" s="496"/>
      <c r="R33" s="497"/>
      <c r="S33" s="498"/>
      <c r="T33" s="596">
        <v>3</v>
      </c>
      <c r="U33" s="497"/>
      <c r="V33" s="499"/>
      <c r="W33" s="496"/>
      <c r="X33" s="500"/>
    </row>
    <row r="34" spans="1:24" s="136" customFormat="1" ht="15.75">
      <c r="A34" s="599" t="s">
        <v>81</v>
      </c>
      <c r="B34" s="600" t="s">
        <v>353</v>
      </c>
      <c r="C34" s="25"/>
      <c r="D34" s="26"/>
      <c r="E34" s="26"/>
      <c r="F34" s="86"/>
      <c r="G34" s="31">
        <f aca="true" t="shared" si="4" ref="G34:M34">G35+G36</f>
        <v>6</v>
      </c>
      <c r="H34" s="430">
        <f t="shared" si="4"/>
        <v>180</v>
      </c>
      <c r="I34" s="433">
        <f t="shared" si="4"/>
        <v>81</v>
      </c>
      <c r="J34" s="433">
        <f t="shared" si="4"/>
        <v>45</v>
      </c>
      <c r="K34" s="433">
        <f t="shared" si="4"/>
        <v>9</v>
      </c>
      <c r="L34" s="433">
        <f t="shared" si="4"/>
        <v>27</v>
      </c>
      <c r="M34" s="433">
        <f t="shared" si="4"/>
        <v>99</v>
      </c>
      <c r="N34" s="33"/>
      <c r="O34" s="349"/>
      <c r="P34" s="58"/>
      <c r="Q34" s="27"/>
      <c r="R34" s="349"/>
      <c r="S34" s="32"/>
      <c r="T34" s="25"/>
      <c r="U34" s="266"/>
      <c r="V34" s="30"/>
      <c r="W34" s="24"/>
      <c r="X34" s="30"/>
    </row>
    <row r="35" spans="1:24" s="136" customFormat="1" ht="15.75">
      <c r="A35" s="599" t="s">
        <v>122</v>
      </c>
      <c r="B35" s="600" t="s">
        <v>353</v>
      </c>
      <c r="C35" s="25" t="s">
        <v>157</v>
      </c>
      <c r="D35" s="26"/>
      <c r="E35" s="26"/>
      <c r="F35" s="86"/>
      <c r="G35" s="57">
        <v>5</v>
      </c>
      <c r="H35" s="418">
        <f>G35*30</f>
        <v>150</v>
      </c>
      <c r="I35" s="434">
        <f>J35+K35+L35</f>
        <v>63</v>
      </c>
      <c r="J35" s="26">
        <v>45</v>
      </c>
      <c r="K35" s="26">
        <v>9</v>
      </c>
      <c r="L35" s="26">
        <v>9</v>
      </c>
      <c r="M35" s="52">
        <f>H35-I35</f>
        <v>87</v>
      </c>
      <c r="N35" s="33"/>
      <c r="O35" s="349"/>
      <c r="P35" s="58"/>
      <c r="Q35" s="27"/>
      <c r="R35" s="349"/>
      <c r="S35" s="32"/>
      <c r="T35" s="25"/>
      <c r="U35" s="266">
        <v>4</v>
      </c>
      <c r="V35" s="30"/>
      <c r="W35" s="24"/>
      <c r="X35" s="30"/>
    </row>
    <row r="36" spans="1:24" s="136" customFormat="1" ht="16.5" thickBot="1">
      <c r="A36" s="599" t="s">
        <v>123</v>
      </c>
      <c r="B36" s="600" t="s">
        <v>354</v>
      </c>
      <c r="C36" s="25"/>
      <c r="D36" s="26"/>
      <c r="E36" s="26"/>
      <c r="F36" s="122" t="s">
        <v>158</v>
      </c>
      <c r="G36" s="57">
        <v>1</v>
      </c>
      <c r="H36" s="418">
        <f>G36*30</f>
        <v>30</v>
      </c>
      <c r="I36" s="434">
        <v>18</v>
      </c>
      <c r="J36" s="26"/>
      <c r="K36" s="26"/>
      <c r="L36" s="26">
        <v>18</v>
      </c>
      <c r="M36" s="52">
        <f>H36-I36</f>
        <v>12</v>
      </c>
      <c r="N36" s="33"/>
      <c r="O36" s="349"/>
      <c r="P36" s="58"/>
      <c r="Q36" s="27"/>
      <c r="R36" s="349"/>
      <c r="S36" s="32"/>
      <c r="T36" s="25"/>
      <c r="U36" s="266"/>
      <c r="V36" s="30">
        <v>3</v>
      </c>
      <c r="W36" s="24"/>
      <c r="X36" s="30"/>
    </row>
    <row r="37" spans="1:24" s="136" customFormat="1" ht="33" customHeight="1">
      <c r="A37" s="372" t="s">
        <v>82</v>
      </c>
      <c r="B37" s="337" t="s">
        <v>34</v>
      </c>
      <c r="C37" s="91"/>
      <c r="D37" s="92" t="s">
        <v>156</v>
      </c>
      <c r="E37" s="373"/>
      <c r="F37" s="374"/>
      <c r="G37" s="119">
        <v>3</v>
      </c>
      <c r="H37" s="375">
        <f>G37*30</f>
        <v>90</v>
      </c>
      <c r="I37" s="376">
        <f>J37+K37+L37</f>
        <v>45</v>
      </c>
      <c r="J37" s="60">
        <v>18</v>
      </c>
      <c r="K37" s="60">
        <v>9</v>
      </c>
      <c r="L37" s="60">
        <v>18</v>
      </c>
      <c r="M37" s="105">
        <f>H37-I37</f>
        <v>45</v>
      </c>
      <c r="N37" s="81"/>
      <c r="O37" s="377"/>
      <c r="P37" s="378"/>
      <c r="Q37" s="91"/>
      <c r="R37" s="379"/>
      <c r="S37" s="93">
        <v>5</v>
      </c>
      <c r="T37" s="103"/>
      <c r="U37" s="380"/>
      <c r="V37" s="381"/>
      <c r="W37" s="95"/>
      <c r="X37" s="381"/>
    </row>
    <row r="38" spans="1:24" s="136" customFormat="1" ht="15.75">
      <c r="A38" s="382" t="s">
        <v>83</v>
      </c>
      <c r="B38" s="383" t="s">
        <v>114</v>
      </c>
      <c r="C38" s="384"/>
      <c r="D38" s="385"/>
      <c r="E38" s="385"/>
      <c r="F38" s="68"/>
      <c r="G38" s="14">
        <f>G39+G40+G41</f>
        <v>12.5</v>
      </c>
      <c r="H38" s="386">
        <f>H39+H40+H41</f>
        <v>375</v>
      </c>
      <c r="I38" s="47">
        <f>I39+I40+I41</f>
        <v>198</v>
      </c>
      <c r="J38" s="38">
        <f>J39+J40+J41</f>
        <v>99</v>
      </c>
      <c r="K38" s="38"/>
      <c r="L38" s="38">
        <f>L39+L40+L41</f>
        <v>99</v>
      </c>
      <c r="M38" s="39">
        <f>M39+M40+M41</f>
        <v>177</v>
      </c>
      <c r="N38" s="384"/>
      <c r="O38" s="387"/>
      <c r="P38" s="68"/>
      <c r="Q38" s="384"/>
      <c r="R38" s="387"/>
      <c r="S38" s="68"/>
      <c r="T38" s="384"/>
      <c r="U38" s="387"/>
      <c r="V38" s="68"/>
      <c r="W38" s="384"/>
      <c r="X38" s="68"/>
    </row>
    <row r="39" spans="1:24" s="136" customFormat="1" ht="15.75">
      <c r="A39" s="336" t="s">
        <v>236</v>
      </c>
      <c r="B39" s="388" t="s">
        <v>114</v>
      </c>
      <c r="C39" s="338"/>
      <c r="D39" s="339">
        <v>1</v>
      </c>
      <c r="E39" s="339"/>
      <c r="F39" s="45"/>
      <c r="G39" s="57">
        <v>5</v>
      </c>
      <c r="H39" s="358">
        <f>G39*30</f>
        <v>150</v>
      </c>
      <c r="I39" s="17">
        <f>J39+K39+L39</f>
        <v>90</v>
      </c>
      <c r="J39" s="18">
        <v>45</v>
      </c>
      <c r="K39" s="18"/>
      <c r="L39" s="18">
        <v>45</v>
      </c>
      <c r="M39" s="19">
        <f>H39-I39</f>
        <v>60</v>
      </c>
      <c r="N39" s="338">
        <v>6</v>
      </c>
      <c r="O39" s="341"/>
      <c r="P39" s="45"/>
      <c r="Q39" s="338"/>
      <c r="R39" s="341"/>
      <c r="S39" s="45"/>
      <c r="T39" s="338"/>
      <c r="U39" s="341"/>
      <c r="V39" s="45"/>
      <c r="W39" s="338"/>
      <c r="X39" s="45"/>
    </row>
    <row r="40" spans="1:24" s="136" customFormat="1" ht="15.75">
      <c r="A40" s="336" t="s">
        <v>237</v>
      </c>
      <c r="B40" s="388" t="s">
        <v>114</v>
      </c>
      <c r="C40" s="338"/>
      <c r="D40" s="339"/>
      <c r="E40" s="339"/>
      <c r="F40" s="45"/>
      <c r="G40" s="57">
        <v>4</v>
      </c>
      <c r="H40" s="358">
        <f>G40*30</f>
        <v>120</v>
      </c>
      <c r="I40" s="17">
        <f>J40+K40+L40</f>
        <v>54</v>
      </c>
      <c r="J40" s="18">
        <v>27</v>
      </c>
      <c r="K40" s="18"/>
      <c r="L40" s="18">
        <v>27</v>
      </c>
      <c r="M40" s="19">
        <f>H40-I40</f>
        <v>66</v>
      </c>
      <c r="N40" s="338"/>
      <c r="O40" s="341">
        <v>6</v>
      </c>
      <c r="P40" s="45"/>
      <c r="Q40" s="338"/>
      <c r="R40" s="341"/>
      <c r="S40" s="45"/>
      <c r="T40" s="338"/>
      <c r="U40" s="341"/>
      <c r="V40" s="45"/>
      <c r="W40" s="338"/>
      <c r="X40" s="45"/>
    </row>
    <row r="41" spans="1:24" s="136" customFormat="1" ht="15.75">
      <c r="A41" s="336" t="s">
        <v>374</v>
      </c>
      <c r="B41" s="388" t="s">
        <v>114</v>
      </c>
      <c r="C41" s="338" t="s">
        <v>154</v>
      </c>
      <c r="D41" s="339"/>
      <c r="E41" s="339"/>
      <c r="F41" s="122"/>
      <c r="G41" s="57">
        <v>3.5</v>
      </c>
      <c r="H41" s="358">
        <f>G41*30</f>
        <v>105</v>
      </c>
      <c r="I41" s="17">
        <f>J41+K41+L41</f>
        <v>54</v>
      </c>
      <c r="J41" s="18">
        <v>27</v>
      </c>
      <c r="K41" s="18"/>
      <c r="L41" s="18">
        <v>27</v>
      </c>
      <c r="M41" s="19">
        <f>H41-I41</f>
        <v>51</v>
      </c>
      <c r="N41" s="338"/>
      <c r="O41" s="339"/>
      <c r="P41" s="122">
        <v>6</v>
      </c>
      <c r="Q41" s="338"/>
      <c r="R41" s="341"/>
      <c r="S41" s="45"/>
      <c r="T41" s="338"/>
      <c r="U41" s="341"/>
      <c r="V41" s="45"/>
      <c r="W41" s="389"/>
      <c r="X41" s="45"/>
    </row>
    <row r="42" spans="1:24" s="7" customFormat="1" ht="15.75">
      <c r="A42" s="343" t="s">
        <v>84</v>
      </c>
      <c r="B42" s="388" t="s">
        <v>217</v>
      </c>
      <c r="C42" s="102"/>
      <c r="D42" s="26"/>
      <c r="E42" s="26"/>
      <c r="F42" s="61"/>
      <c r="G42" s="390">
        <f aca="true" t="shared" si="5" ref="G42:M42">G43+G44+G45</f>
        <v>7.5</v>
      </c>
      <c r="H42" s="391">
        <f t="shared" si="5"/>
        <v>225</v>
      </c>
      <c r="I42" s="62">
        <f t="shared" si="5"/>
        <v>126</v>
      </c>
      <c r="J42" s="63">
        <f t="shared" si="5"/>
        <v>60</v>
      </c>
      <c r="K42" s="63">
        <f t="shared" si="5"/>
        <v>15</v>
      </c>
      <c r="L42" s="63">
        <f t="shared" si="5"/>
        <v>51</v>
      </c>
      <c r="M42" s="106">
        <f t="shared" si="5"/>
        <v>99</v>
      </c>
      <c r="N42" s="392"/>
      <c r="O42" s="393"/>
      <c r="P42" s="29"/>
      <c r="Q42" s="25"/>
      <c r="R42" s="266"/>
      <c r="S42" s="30"/>
      <c r="T42" s="27"/>
      <c r="U42" s="349"/>
      <c r="V42" s="32"/>
      <c r="W42" s="24"/>
      <c r="X42" s="30"/>
    </row>
    <row r="43" spans="1:24" s="7" customFormat="1" ht="15.75">
      <c r="A43" s="343" t="s">
        <v>124</v>
      </c>
      <c r="B43" s="388" t="s">
        <v>217</v>
      </c>
      <c r="C43" s="102">
        <v>5</v>
      </c>
      <c r="D43" s="100"/>
      <c r="E43" s="100"/>
      <c r="F43" s="394"/>
      <c r="G43" s="395">
        <v>5.5</v>
      </c>
      <c r="H43" s="396">
        <f>G43*30</f>
        <v>165</v>
      </c>
      <c r="I43" s="397">
        <f>J43+K43+L43</f>
        <v>90</v>
      </c>
      <c r="J43" s="398">
        <v>60</v>
      </c>
      <c r="K43" s="399">
        <v>15</v>
      </c>
      <c r="L43" s="399">
        <v>15</v>
      </c>
      <c r="M43" s="400">
        <f>H43-I43</f>
        <v>75</v>
      </c>
      <c r="N43" s="392"/>
      <c r="O43" s="393"/>
      <c r="P43" s="97"/>
      <c r="Q43" s="96"/>
      <c r="R43" s="393"/>
      <c r="S43" s="98"/>
      <c r="T43" s="27">
        <v>6</v>
      </c>
      <c r="U43" s="349"/>
      <c r="V43" s="32"/>
      <c r="W43" s="99"/>
      <c r="X43" s="98"/>
    </row>
    <row r="44" spans="1:24" s="7" customFormat="1" ht="15.75">
      <c r="A44" s="401" t="s">
        <v>125</v>
      </c>
      <c r="B44" s="388" t="s">
        <v>218</v>
      </c>
      <c r="C44" s="102"/>
      <c r="D44" s="100"/>
      <c r="E44" s="101"/>
      <c r="F44" s="394"/>
      <c r="G44" s="395">
        <v>1</v>
      </c>
      <c r="H44" s="396">
        <f>G44*30</f>
        <v>30</v>
      </c>
      <c r="I44" s="397">
        <f>J44+K44+L44</f>
        <v>18</v>
      </c>
      <c r="J44" s="398"/>
      <c r="K44" s="399"/>
      <c r="L44" s="399">
        <v>18</v>
      </c>
      <c r="M44" s="400">
        <f>H44-I44</f>
        <v>12</v>
      </c>
      <c r="N44" s="392"/>
      <c r="O44" s="393"/>
      <c r="P44" s="97"/>
      <c r="Q44" s="96"/>
      <c r="R44" s="393"/>
      <c r="S44" s="98"/>
      <c r="T44" s="27"/>
      <c r="U44" s="349">
        <v>2</v>
      </c>
      <c r="V44" s="32"/>
      <c r="W44" s="99"/>
      <c r="X44" s="98"/>
    </row>
    <row r="45" spans="1:24" s="7" customFormat="1" ht="15.75">
      <c r="A45" s="401" t="s">
        <v>126</v>
      </c>
      <c r="B45" s="388" t="s">
        <v>218</v>
      </c>
      <c r="C45" s="102"/>
      <c r="D45" s="100"/>
      <c r="E45" s="101" t="s">
        <v>158</v>
      </c>
      <c r="F45" s="394"/>
      <c r="G45" s="395">
        <v>1</v>
      </c>
      <c r="H45" s="396">
        <f>G45*30</f>
        <v>30</v>
      </c>
      <c r="I45" s="397">
        <f>J45+K45+L45</f>
        <v>18</v>
      </c>
      <c r="J45" s="398"/>
      <c r="K45" s="399"/>
      <c r="L45" s="399">
        <v>18</v>
      </c>
      <c r="M45" s="400">
        <f>H45-I45</f>
        <v>12</v>
      </c>
      <c r="N45" s="392"/>
      <c r="O45" s="393"/>
      <c r="P45" s="97"/>
      <c r="Q45" s="96"/>
      <c r="R45" s="393"/>
      <c r="S45" s="98"/>
      <c r="T45" s="27"/>
      <c r="U45" s="349"/>
      <c r="V45" s="32">
        <v>2</v>
      </c>
      <c r="W45" s="99"/>
      <c r="X45" s="98"/>
    </row>
    <row r="46" spans="1:24" s="7" customFormat="1" ht="31.5">
      <c r="A46" s="343" t="s">
        <v>85</v>
      </c>
      <c r="B46" s="388" t="s">
        <v>36</v>
      </c>
      <c r="C46" s="102"/>
      <c r="D46" s="101"/>
      <c r="E46" s="101"/>
      <c r="F46" s="394"/>
      <c r="G46" s="390">
        <f aca="true" t="shared" si="6" ref="G46:M46">G47+G48</f>
        <v>7.5</v>
      </c>
      <c r="H46" s="402">
        <f t="shared" si="6"/>
        <v>225</v>
      </c>
      <c r="I46" s="403">
        <f t="shared" si="6"/>
        <v>105</v>
      </c>
      <c r="J46" s="404">
        <f t="shared" si="6"/>
        <v>57</v>
      </c>
      <c r="K46" s="404">
        <f t="shared" si="6"/>
        <v>33</v>
      </c>
      <c r="L46" s="404">
        <f t="shared" si="6"/>
        <v>15</v>
      </c>
      <c r="M46" s="405">
        <f t="shared" si="6"/>
        <v>120</v>
      </c>
      <c r="N46" s="392"/>
      <c r="O46" s="393"/>
      <c r="P46" s="97"/>
      <c r="Q46" s="96"/>
      <c r="R46" s="393"/>
      <c r="S46" s="98"/>
      <c r="T46" s="96"/>
      <c r="U46" s="393"/>
      <c r="V46" s="98"/>
      <c r="W46" s="99"/>
      <c r="X46" s="98"/>
    </row>
    <row r="47" spans="1:24" s="7" customFormat="1" ht="31.5">
      <c r="A47" s="343" t="s">
        <v>375</v>
      </c>
      <c r="B47" s="388" t="s">
        <v>36</v>
      </c>
      <c r="C47" s="102"/>
      <c r="D47" s="101">
        <v>5</v>
      </c>
      <c r="E47" s="101"/>
      <c r="F47" s="394"/>
      <c r="G47" s="395">
        <v>4</v>
      </c>
      <c r="H47" s="396">
        <f aca="true" t="shared" si="7" ref="H47:H52">G47*30</f>
        <v>120</v>
      </c>
      <c r="I47" s="406">
        <f aca="true" t="shared" si="8" ref="I47:I52">J47+K47+L47</f>
        <v>60</v>
      </c>
      <c r="J47" s="398">
        <v>30</v>
      </c>
      <c r="K47" s="398">
        <v>15</v>
      </c>
      <c r="L47" s="398">
        <v>15</v>
      </c>
      <c r="M47" s="407">
        <f aca="true" t="shared" si="9" ref="M47:M52">H47-I47</f>
        <v>60</v>
      </c>
      <c r="N47" s="408"/>
      <c r="O47" s="409"/>
      <c r="P47" s="97"/>
      <c r="Q47" s="96"/>
      <c r="R47" s="393"/>
      <c r="S47" s="98"/>
      <c r="T47" s="96">
        <v>4</v>
      </c>
      <c r="U47" s="393"/>
      <c r="V47" s="98"/>
      <c r="W47" s="99"/>
      <c r="X47" s="98"/>
    </row>
    <row r="48" spans="1:24" s="7" customFormat="1" ht="31.5">
      <c r="A48" s="343" t="s">
        <v>376</v>
      </c>
      <c r="B48" s="388" t="s">
        <v>36</v>
      </c>
      <c r="C48" s="102" t="s">
        <v>157</v>
      </c>
      <c r="D48" s="101"/>
      <c r="E48" s="101"/>
      <c r="F48" s="394"/>
      <c r="G48" s="395">
        <v>3.5</v>
      </c>
      <c r="H48" s="396">
        <f t="shared" si="7"/>
        <v>105</v>
      </c>
      <c r="I48" s="406">
        <f t="shared" si="8"/>
        <v>45</v>
      </c>
      <c r="J48" s="398">
        <v>27</v>
      </c>
      <c r="K48" s="398">
        <v>18</v>
      </c>
      <c r="L48" s="398"/>
      <c r="M48" s="407">
        <f t="shared" si="9"/>
        <v>60</v>
      </c>
      <c r="N48" s="408"/>
      <c r="O48" s="409"/>
      <c r="P48" s="97"/>
      <c r="Q48" s="96"/>
      <c r="R48" s="393"/>
      <c r="S48" s="98"/>
      <c r="T48" s="96"/>
      <c r="U48" s="393">
        <v>5</v>
      </c>
      <c r="V48" s="98"/>
      <c r="W48" s="99"/>
      <c r="X48" s="98"/>
    </row>
    <row r="49" spans="1:24" s="7" customFormat="1" ht="31.5">
      <c r="A49" s="343" t="s">
        <v>86</v>
      </c>
      <c r="B49" s="388" t="s">
        <v>347</v>
      </c>
      <c r="C49" s="102"/>
      <c r="D49" s="101">
        <v>8</v>
      </c>
      <c r="E49" s="101"/>
      <c r="F49" s="394"/>
      <c r="G49" s="390">
        <v>3</v>
      </c>
      <c r="H49" s="402">
        <f t="shared" si="7"/>
        <v>90</v>
      </c>
      <c r="I49" s="410">
        <f t="shared" si="8"/>
        <v>52</v>
      </c>
      <c r="J49" s="404">
        <v>26</v>
      </c>
      <c r="K49" s="411">
        <v>13</v>
      </c>
      <c r="L49" s="411">
        <v>13</v>
      </c>
      <c r="M49" s="412">
        <f t="shared" si="9"/>
        <v>38</v>
      </c>
      <c r="N49" s="408"/>
      <c r="O49" s="409"/>
      <c r="P49" s="97"/>
      <c r="Q49" s="96"/>
      <c r="R49" s="393"/>
      <c r="S49" s="98"/>
      <c r="T49" s="27"/>
      <c r="U49" s="349"/>
      <c r="V49" s="32"/>
      <c r="W49" s="99"/>
      <c r="X49" s="98">
        <v>4</v>
      </c>
    </row>
    <row r="50" spans="1:24" s="7" customFormat="1" ht="15.75">
      <c r="A50" s="601" t="s">
        <v>87</v>
      </c>
      <c r="B50" s="602" t="s">
        <v>357</v>
      </c>
      <c r="C50" s="91"/>
      <c r="D50" s="92" t="s">
        <v>158</v>
      </c>
      <c r="E50" s="373"/>
      <c r="F50" s="374"/>
      <c r="G50" s="119">
        <v>3</v>
      </c>
      <c r="H50" s="375">
        <f t="shared" si="7"/>
        <v>90</v>
      </c>
      <c r="I50" s="376">
        <f t="shared" si="8"/>
        <v>36</v>
      </c>
      <c r="J50" s="15">
        <v>18</v>
      </c>
      <c r="K50" s="15"/>
      <c r="L50" s="15">
        <v>18</v>
      </c>
      <c r="M50" s="427">
        <f t="shared" si="9"/>
        <v>54</v>
      </c>
      <c r="N50" s="85"/>
      <c r="O50" s="83"/>
      <c r="P50" s="381"/>
      <c r="Q50" s="103"/>
      <c r="R50" s="380"/>
      <c r="S50" s="428"/>
      <c r="T50" s="103"/>
      <c r="U50" s="380"/>
      <c r="V50" s="94">
        <v>4</v>
      </c>
      <c r="W50" s="95"/>
      <c r="X50" s="381"/>
    </row>
    <row r="51" spans="1:24" s="7" customFormat="1" ht="15.75">
      <c r="A51" s="599" t="s">
        <v>88</v>
      </c>
      <c r="B51" s="603" t="s">
        <v>109</v>
      </c>
      <c r="C51" s="102"/>
      <c r="D51" s="101" t="s">
        <v>157</v>
      </c>
      <c r="E51" s="100"/>
      <c r="F51" s="394"/>
      <c r="G51" s="390">
        <v>4</v>
      </c>
      <c r="H51" s="402">
        <f t="shared" si="7"/>
        <v>120</v>
      </c>
      <c r="I51" s="410">
        <f t="shared" si="8"/>
        <v>54</v>
      </c>
      <c r="J51" s="404">
        <v>36</v>
      </c>
      <c r="K51" s="411">
        <v>18</v>
      </c>
      <c r="L51" s="411"/>
      <c r="M51" s="412">
        <f t="shared" si="9"/>
        <v>66</v>
      </c>
      <c r="N51" s="33"/>
      <c r="O51" s="349"/>
      <c r="P51" s="58"/>
      <c r="Q51" s="27"/>
      <c r="R51" s="349"/>
      <c r="S51" s="98"/>
      <c r="T51" s="96"/>
      <c r="U51" s="393">
        <v>6</v>
      </c>
      <c r="V51" s="98"/>
      <c r="W51" s="99"/>
      <c r="X51" s="98"/>
    </row>
    <row r="52" spans="1:24" s="7" customFormat="1" ht="15.75">
      <c r="A52" s="599" t="s">
        <v>89</v>
      </c>
      <c r="B52" s="603" t="s">
        <v>49</v>
      </c>
      <c r="C52" s="102"/>
      <c r="D52" s="101">
        <v>8</v>
      </c>
      <c r="E52" s="100"/>
      <c r="F52" s="394"/>
      <c r="G52" s="390">
        <v>3</v>
      </c>
      <c r="H52" s="402">
        <f t="shared" si="7"/>
        <v>90</v>
      </c>
      <c r="I52" s="410">
        <f t="shared" si="8"/>
        <v>39</v>
      </c>
      <c r="J52" s="404">
        <v>26</v>
      </c>
      <c r="K52" s="404"/>
      <c r="L52" s="404">
        <v>13</v>
      </c>
      <c r="M52" s="413">
        <f t="shared" si="9"/>
        <v>51</v>
      </c>
      <c r="N52" s="414"/>
      <c r="O52" s="415"/>
      <c r="P52" s="97"/>
      <c r="Q52" s="27"/>
      <c r="R52" s="349"/>
      <c r="S52" s="32"/>
      <c r="T52" s="96"/>
      <c r="U52" s="393"/>
      <c r="V52" s="98"/>
      <c r="W52" s="99"/>
      <c r="X52" s="98">
        <v>3</v>
      </c>
    </row>
    <row r="53" spans="1:24" s="7" customFormat="1" ht="31.5">
      <c r="A53" s="343" t="s">
        <v>90</v>
      </c>
      <c r="B53" s="388" t="s">
        <v>37</v>
      </c>
      <c r="C53" s="102"/>
      <c r="D53" s="100"/>
      <c r="E53" s="100"/>
      <c r="F53" s="394"/>
      <c r="G53" s="390">
        <f>G54+G55+G56</f>
        <v>9</v>
      </c>
      <c r="H53" s="402">
        <f>H54+H55+H56</f>
        <v>270</v>
      </c>
      <c r="I53" s="416">
        <f>I54+I55+I56</f>
        <v>123</v>
      </c>
      <c r="J53" s="404">
        <f>J54+J55+J56</f>
        <v>30</v>
      </c>
      <c r="K53" s="404"/>
      <c r="L53" s="404">
        <f>L54+L55+L56</f>
        <v>93</v>
      </c>
      <c r="M53" s="417">
        <f>M54+M55+M56</f>
        <v>147</v>
      </c>
      <c r="N53" s="95"/>
      <c r="O53" s="379"/>
      <c r="P53" s="97"/>
      <c r="Q53" s="96"/>
      <c r="R53" s="393"/>
      <c r="S53" s="98"/>
      <c r="T53" s="96"/>
      <c r="U53" s="393"/>
      <c r="V53" s="98"/>
      <c r="W53" s="99"/>
      <c r="X53" s="98"/>
    </row>
    <row r="54" spans="1:24" s="7" customFormat="1" ht="31.5">
      <c r="A54" s="343" t="s">
        <v>105</v>
      </c>
      <c r="B54" s="388" t="s">
        <v>37</v>
      </c>
      <c r="C54" s="102">
        <v>1</v>
      </c>
      <c r="D54" s="100"/>
      <c r="E54" s="100"/>
      <c r="F54" s="394"/>
      <c r="G54" s="395">
        <v>3.5</v>
      </c>
      <c r="H54" s="396">
        <f>G54*30</f>
        <v>105</v>
      </c>
      <c r="I54" s="397">
        <f>J54+K54+L54</f>
        <v>60</v>
      </c>
      <c r="J54" s="398">
        <v>30</v>
      </c>
      <c r="K54" s="399"/>
      <c r="L54" s="399">
        <v>30</v>
      </c>
      <c r="M54" s="400">
        <f>H54-I54</f>
        <v>45</v>
      </c>
      <c r="N54" s="33">
        <v>4</v>
      </c>
      <c r="O54" s="349"/>
      <c r="P54" s="58"/>
      <c r="Q54" s="27"/>
      <c r="R54" s="349"/>
      <c r="S54" s="98"/>
      <c r="T54" s="96"/>
      <c r="U54" s="393"/>
      <c r="V54" s="98"/>
      <c r="W54" s="99"/>
      <c r="X54" s="98"/>
    </row>
    <row r="55" spans="1:24" s="7" customFormat="1" ht="31.5">
      <c r="A55" s="418" t="s">
        <v>106</v>
      </c>
      <c r="B55" s="388" t="s">
        <v>37</v>
      </c>
      <c r="C55" s="102"/>
      <c r="D55" s="101"/>
      <c r="E55" s="100"/>
      <c r="F55" s="394"/>
      <c r="G55" s="395">
        <v>3</v>
      </c>
      <c r="H55" s="396">
        <f>G55*30</f>
        <v>90</v>
      </c>
      <c r="I55" s="397">
        <f>J55+K55+L55</f>
        <v>36</v>
      </c>
      <c r="J55" s="398"/>
      <c r="K55" s="399"/>
      <c r="L55" s="399">
        <v>36</v>
      </c>
      <c r="M55" s="400">
        <f>H55-I55</f>
        <v>54</v>
      </c>
      <c r="N55" s="33"/>
      <c r="O55" s="349">
        <v>4</v>
      </c>
      <c r="P55" s="58"/>
      <c r="Q55" s="27"/>
      <c r="R55" s="349"/>
      <c r="S55" s="98"/>
      <c r="T55" s="96"/>
      <c r="U55" s="393"/>
      <c r="V55" s="98"/>
      <c r="W55" s="99"/>
      <c r="X55" s="98"/>
    </row>
    <row r="56" spans="1:24" s="7" customFormat="1" ht="31.5">
      <c r="A56" s="418" t="s">
        <v>117</v>
      </c>
      <c r="B56" s="388" t="s">
        <v>37</v>
      </c>
      <c r="C56" s="102"/>
      <c r="D56" s="101" t="s">
        <v>154</v>
      </c>
      <c r="E56" s="100"/>
      <c r="F56" s="394"/>
      <c r="G56" s="395">
        <v>2.5</v>
      </c>
      <c r="H56" s="396">
        <f>G56*30</f>
        <v>75</v>
      </c>
      <c r="I56" s="397">
        <f>J56+K56+L56</f>
        <v>27</v>
      </c>
      <c r="J56" s="398"/>
      <c r="K56" s="399"/>
      <c r="L56" s="399">
        <v>27</v>
      </c>
      <c r="M56" s="400">
        <f>H56-I56</f>
        <v>48</v>
      </c>
      <c r="N56" s="33"/>
      <c r="O56" s="349"/>
      <c r="P56" s="58">
        <v>3</v>
      </c>
      <c r="Q56" s="27"/>
      <c r="R56" s="349"/>
      <c r="S56" s="98"/>
      <c r="T56" s="96"/>
      <c r="U56" s="393"/>
      <c r="V56" s="98"/>
      <c r="W56" s="99"/>
      <c r="X56" s="98"/>
    </row>
    <row r="57" spans="1:24" s="7" customFormat="1" ht="15.75">
      <c r="A57" s="343" t="s">
        <v>91</v>
      </c>
      <c r="B57" s="388" t="s">
        <v>38</v>
      </c>
      <c r="C57" s="102"/>
      <c r="D57" s="100"/>
      <c r="E57" s="100"/>
      <c r="F57" s="394"/>
      <c r="G57" s="390">
        <f>G58+G59+G60</f>
        <v>7.5</v>
      </c>
      <c r="H57" s="402">
        <f>H58+H59+H60</f>
        <v>225</v>
      </c>
      <c r="I57" s="403">
        <f>I58+I59+I60</f>
        <v>132</v>
      </c>
      <c r="J57" s="404">
        <f>J58+J59+J60</f>
        <v>66</v>
      </c>
      <c r="K57" s="404"/>
      <c r="L57" s="404">
        <f>L58+L59+L60</f>
        <v>66</v>
      </c>
      <c r="M57" s="419">
        <f>M58+M59+M60</f>
        <v>93</v>
      </c>
      <c r="N57" s="27"/>
      <c r="O57" s="28"/>
      <c r="P57" s="58"/>
      <c r="Q57" s="27"/>
      <c r="R57" s="349"/>
      <c r="S57" s="98"/>
      <c r="T57" s="96"/>
      <c r="U57" s="393"/>
      <c r="V57" s="98"/>
      <c r="W57" s="99"/>
      <c r="X57" s="98"/>
    </row>
    <row r="58" spans="1:24" s="7" customFormat="1" ht="15.75">
      <c r="A58" s="372" t="s">
        <v>118</v>
      </c>
      <c r="B58" s="388" t="s">
        <v>38</v>
      </c>
      <c r="C58" s="104"/>
      <c r="D58" s="420">
        <v>3</v>
      </c>
      <c r="E58" s="128"/>
      <c r="F58" s="421"/>
      <c r="G58" s="422">
        <v>3.5</v>
      </c>
      <c r="H58" s="423">
        <f>G58*30</f>
        <v>105</v>
      </c>
      <c r="I58" s="424">
        <f>J58+K58+L58</f>
        <v>60</v>
      </c>
      <c r="J58" s="179">
        <v>30</v>
      </c>
      <c r="K58" s="179"/>
      <c r="L58" s="179">
        <v>30</v>
      </c>
      <c r="M58" s="202">
        <f>H58-I58</f>
        <v>45</v>
      </c>
      <c r="N58" s="27"/>
      <c r="O58" s="28"/>
      <c r="P58" s="425"/>
      <c r="Q58" s="40">
        <v>4</v>
      </c>
      <c r="R58" s="426"/>
      <c r="S58" s="93"/>
      <c r="T58" s="91"/>
      <c r="U58" s="379"/>
      <c r="V58" s="94"/>
      <c r="W58" s="95"/>
      <c r="X58" s="94"/>
    </row>
    <row r="59" spans="1:24" s="7" customFormat="1" ht="15.75">
      <c r="A59" s="372" t="s">
        <v>119</v>
      </c>
      <c r="B59" s="388" t="s">
        <v>38</v>
      </c>
      <c r="C59" s="104"/>
      <c r="D59" s="128"/>
      <c r="E59" s="128"/>
      <c r="F59" s="421"/>
      <c r="G59" s="422">
        <v>2</v>
      </c>
      <c r="H59" s="423">
        <f>G59*30</f>
        <v>60</v>
      </c>
      <c r="I59" s="424">
        <f>J59+K59+L59</f>
        <v>36</v>
      </c>
      <c r="J59" s="179">
        <v>18</v>
      </c>
      <c r="K59" s="179"/>
      <c r="L59" s="179">
        <v>18</v>
      </c>
      <c r="M59" s="202">
        <f>H59-I59</f>
        <v>24</v>
      </c>
      <c r="N59" s="27"/>
      <c r="O59" s="28"/>
      <c r="P59" s="425"/>
      <c r="Q59" s="40"/>
      <c r="R59" s="426">
        <v>4</v>
      </c>
      <c r="S59" s="93"/>
      <c r="T59" s="91"/>
      <c r="U59" s="379"/>
      <c r="V59" s="94"/>
      <c r="W59" s="95"/>
      <c r="X59" s="94"/>
    </row>
    <row r="60" spans="1:24" s="7" customFormat="1" ht="15.75">
      <c r="A60" s="372" t="s">
        <v>127</v>
      </c>
      <c r="B60" s="388" t="s">
        <v>38</v>
      </c>
      <c r="C60" s="104" t="s">
        <v>156</v>
      </c>
      <c r="D60" s="128"/>
      <c r="E60" s="128"/>
      <c r="F60" s="421"/>
      <c r="G60" s="422">
        <v>2</v>
      </c>
      <c r="H60" s="423">
        <f>G60*30</f>
        <v>60</v>
      </c>
      <c r="I60" s="424">
        <f>J60+K60+L60</f>
        <v>36</v>
      </c>
      <c r="J60" s="179">
        <v>18</v>
      </c>
      <c r="K60" s="179"/>
      <c r="L60" s="179">
        <v>18</v>
      </c>
      <c r="M60" s="202">
        <f>H60-I60</f>
        <v>24</v>
      </c>
      <c r="N60" s="27"/>
      <c r="O60" s="28"/>
      <c r="P60" s="425"/>
      <c r="Q60" s="40"/>
      <c r="R60" s="426"/>
      <c r="S60" s="93">
        <v>4</v>
      </c>
      <c r="T60" s="91"/>
      <c r="U60" s="379"/>
      <c r="V60" s="94"/>
      <c r="W60" s="95"/>
      <c r="X60" s="94"/>
    </row>
    <row r="61" spans="1:24" s="7" customFormat="1" ht="15.75">
      <c r="A61" s="343" t="s">
        <v>92</v>
      </c>
      <c r="B61" s="429" t="s">
        <v>264</v>
      </c>
      <c r="C61" s="25">
        <v>7</v>
      </c>
      <c r="D61" s="26"/>
      <c r="E61" s="26"/>
      <c r="F61" s="86"/>
      <c r="G61" s="31">
        <v>3</v>
      </c>
      <c r="H61" s="430">
        <f>G61*30</f>
        <v>90</v>
      </c>
      <c r="I61" s="431">
        <f>J61+K61+L61</f>
        <v>30</v>
      </c>
      <c r="J61" s="59">
        <v>20</v>
      </c>
      <c r="K61" s="59">
        <v>10</v>
      </c>
      <c r="L61" s="59"/>
      <c r="M61" s="34">
        <f>H61-I61</f>
        <v>60</v>
      </c>
      <c r="N61" s="27"/>
      <c r="O61" s="349"/>
      <c r="P61" s="32"/>
      <c r="Q61" s="27"/>
      <c r="R61" s="349"/>
      <c r="S61" s="32"/>
      <c r="T61" s="25"/>
      <c r="U61" s="266"/>
      <c r="V61" s="30"/>
      <c r="W61" s="25">
        <v>2</v>
      </c>
      <c r="X61" s="30"/>
    </row>
    <row r="62" spans="1:24" s="7" customFormat="1" ht="15.75">
      <c r="A62" s="343" t="s">
        <v>93</v>
      </c>
      <c r="B62" s="429" t="s">
        <v>101</v>
      </c>
      <c r="C62" s="25"/>
      <c r="D62" s="26"/>
      <c r="E62" s="26"/>
      <c r="F62" s="86"/>
      <c r="G62" s="31">
        <f aca="true" t="shared" si="10" ref="G62:M62">G63+G64</f>
        <v>3</v>
      </c>
      <c r="H62" s="430">
        <f t="shared" si="10"/>
        <v>90</v>
      </c>
      <c r="I62" s="431">
        <f t="shared" si="10"/>
        <v>54</v>
      </c>
      <c r="J62" s="59">
        <f t="shared" si="10"/>
        <v>36</v>
      </c>
      <c r="K62" s="59">
        <f t="shared" si="10"/>
        <v>9</v>
      </c>
      <c r="L62" s="59">
        <f t="shared" si="10"/>
        <v>9</v>
      </c>
      <c r="M62" s="34">
        <f t="shared" si="10"/>
        <v>36</v>
      </c>
      <c r="N62" s="27"/>
      <c r="O62" s="349"/>
      <c r="P62" s="32"/>
      <c r="Q62" s="27"/>
      <c r="R62" s="349"/>
      <c r="S62" s="32"/>
      <c r="T62" s="25"/>
      <c r="U62" s="266"/>
      <c r="V62" s="30"/>
      <c r="W62" s="25"/>
      <c r="X62" s="30"/>
    </row>
    <row r="63" spans="1:24" s="7" customFormat="1" ht="15.75">
      <c r="A63" s="343" t="s">
        <v>265</v>
      </c>
      <c r="B63" s="429" t="s">
        <v>101</v>
      </c>
      <c r="C63" s="25"/>
      <c r="D63" s="26"/>
      <c r="E63" s="26"/>
      <c r="F63" s="86"/>
      <c r="G63" s="57">
        <v>1.5</v>
      </c>
      <c r="H63" s="418">
        <f>G63*30</f>
        <v>45</v>
      </c>
      <c r="I63" s="432">
        <f>J63+K63+L63</f>
        <v>27</v>
      </c>
      <c r="J63" s="26">
        <v>18</v>
      </c>
      <c r="K63" s="26">
        <v>9</v>
      </c>
      <c r="L63" s="26"/>
      <c r="M63" s="52">
        <f>H63-I63</f>
        <v>18</v>
      </c>
      <c r="N63" s="33"/>
      <c r="O63" s="349"/>
      <c r="P63" s="58"/>
      <c r="Q63" s="27"/>
      <c r="R63" s="349"/>
      <c r="S63" s="32"/>
      <c r="T63" s="25"/>
      <c r="U63" s="266">
        <v>3</v>
      </c>
      <c r="V63" s="30"/>
      <c r="W63" s="24"/>
      <c r="X63" s="30"/>
    </row>
    <row r="64" spans="1:24" s="7" customFormat="1" ht="15.75">
      <c r="A64" s="343" t="s">
        <v>266</v>
      </c>
      <c r="B64" s="429" t="s">
        <v>101</v>
      </c>
      <c r="C64" s="25" t="s">
        <v>158</v>
      </c>
      <c r="D64" s="26"/>
      <c r="E64" s="26"/>
      <c r="F64" s="86"/>
      <c r="G64" s="57">
        <v>1.5</v>
      </c>
      <c r="H64" s="418">
        <f>G64*30</f>
        <v>45</v>
      </c>
      <c r="I64" s="432">
        <f>J64+K64+L64</f>
        <v>27</v>
      </c>
      <c r="J64" s="26">
        <v>18</v>
      </c>
      <c r="K64" s="26"/>
      <c r="L64" s="26">
        <v>9</v>
      </c>
      <c r="M64" s="52">
        <f>H64-I64</f>
        <v>18</v>
      </c>
      <c r="N64" s="33"/>
      <c r="O64" s="349"/>
      <c r="P64" s="58"/>
      <c r="Q64" s="27"/>
      <c r="R64" s="349"/>
      <c r="S64" s="32"/>
      <c r="T64" s="25"/>
      <c r="U64" s="266"/>
      <c r="V64" s="30">
        <v>3</v>
      </c>
      <c r="W64" s="24"/>
      <c r="X64" s="30"/>
    </row>
    <row r="65" spans="1:24" s="7" customFormat="1" ht="31.5">
      <c r="A65" s="343" t="s">
        <v>94</v>
      </c>
      <c r="B65" s="388" t="s">
        <v>48</v>
      </c>
      <c r="C65" s="25">
        <v>7</v>
      </c>
      <c r="D65" s="26"/>
      <c r="E65" s="26"/>
      <c r="F65" s="86"/>
      <c r="G65" s="31">
        <v>3</v>
      </c>
      <c r="H65" s="430">
        <f>G65*30</f>
        <v>90</v>
      </c>
      <c r="I65" s="431">
        <f>J65+K65+L65</f>
        <v>45</v>
      </c>
      <c r="J65" s="59">
        <v>30</v>
      </c>
      <c r="K65" s="59"/>
      <c r="L65" s="59">
        <v>15</v>
      </c>
      <c r="M65" s="34">
        <f>H65-I65</f>
        <v>45</v>
      </c>
      <c r="N65" s="33"/>
      <c r="O65" s="349"/>
      <c r="P65" s="58"/>
      <c r="Q65" s="27"/>
      <c r="R65" s="349"/>
      <c r="S65" s="32"/>
      <c r="T65" s="25"/>
      <c r="U65" s="266"/>
      <c r="V65" s="30"/>
      <c r="W65" s="24">
        <v>3</v>
      </c>
      <c r="X65" s="30"/>
    </row>
    <row r="66" spans="1:24" s="7" customFormat="1" ht="15.75">
      <c r="A66" s="343" t="s">
        <v>95</v>
      </c>
      <c r="B66" s="603" t="s">
        <v>355</v>
      </c>
      <c r="C66" s="25">
        <v>8</v>
      </c>
      <c r="D66" s="26"/>
      <c r="E66" s="26"/>
      <c r="F66" s="122"/>
      <c r="G66" s="31">
        <v>3</v>
      </c>
      <c r="H66" s="430">
        <f>G66*30</f>
        <v>90</v>
      </c>
      <c r="I66" s="433">
        <f>J66+K66+L66</f>
        <v>52</v>
      </c>
      <c r="J66" s="59">
        <v>26</v>
      </c>
      <c r="K66" s="59">
        <v>13</v>
      </c>
      <c r="L66" s="59">
        <v>13</v>
      </c>
      <c r="M66" s="34">
        <f>H66-I66</f>
        <v>38</v>
      </c>
      <c r="N66" s="33"/>
      <c r="O66" s="349"/>
      <c r="P66" s="58"/>
      <c r="Q66" s="27"/>
      <c r="R66" s="349"/>
      <c r="S66" s="32"/>
      <c r="T66" s="25"/>
      <c r="U66" s="266"/>
      <c r="V66" s="30"/>
      <c r="W66" s="24"/>
      <c r="X66" s="30">
        <v>4</v>
      </c>
    </row>
    <row r="67" spans="1:24" s="7" customFormat="1" ht="15.75">
      <c r="A67" s="343" t="s">
        <v>96</v>
      </c>
      <c r="B67" s="388" t="s">
        <v>39</v>
      </c>
      <c r="C67" s="102"/>
      <c r="D67" s="100"/>
      <c r="E67" s="100"/>
      <c r="F67" s="394"/>
      <c r="G67" s="390">
        <f>G68+G69+G70</f>
        <v>8.5</v>
      </c>
      <c r="H67" s="402">
        <f>H68+H69+H70</f>
        <v>255</v>
      </c>
      <c r="I67" s="410">
        <f>I68+I69+I70</f>
        <v>156</v>
      </c>
      <c r="J67" s="435">
        <f>J68+J69+J70</f>
        <v>66</v>
      </c>
      <c r="K67" s="435"/>
      <c r="L67" s="435">
        <f>L68+L69+L70</f>
        <v>90</v>
      </c>
      <c r="M67" s="436">
        <f>M68+M69+M70</f>
        <v>99</v>
      </c>
      <c r="N67" s="99"/>
      <c r="O67" s="393"/>
      <c r="P67" s="97"/>
      <c r="Q67" s="96"/>
      <c r="R67" s="393"/>
      <c r="S67" s="98"/>
      <c r="T67" s="96"/>
      <c r="U67" s="393"/>
      <c r="V67" s="98"/>
      <c r="W67" s="99"/>
      <c r="X67" s="98"/>
    </row>
    <row r="68" spans="1:24" s="7" customFormat="1" ht="15.75">
      <c r="A68" s="343" t="s">
        <v>267</v>
      </c>
      <c r="B68" s="388" t="s">
        <v>39</v>
      </c>
      <c r="C68" s="102"/>
      <c r="D68" s="100" t="s">
        <v>154</v>
      </c>
      <c r="E68" s="100"/>
      <c r="F68" s="394"/>
      <c r="G68" s="395">
        <v>2</v>
      </c>
      <c r="H68" s="396">
        <f>G68*30</f>
        <v>60</v>
      </c>
      <c r="I68" s="397">
        <f>J68+K68+L68</f>
        <v>36</v>
      </c>
      <c r="J68" s="437">
        <v>18</v>
      </c>
      <c r="K68" s="437"/>
      <c r="L68" s="437">
        <v>18</v>
      </c>
      <c r="M68" s="438">
        <f>H68-I68</f>
        <v>24</v>
      </c>
      <c r="N68" s="99"/>
      <c r="O68" s="393"/>
      <c r="P68" s="97">
        <v>4</v>
      </c>
      <c r="Q68" s="96"/>
      <c r="R68" s="393"/>
      <c r="S68" s="98"/>
      <c r="T68" s="96"/>
      <c r="U68" s="393"/>
      <c r="V68" s="98"/>
      <c r="W68" s="99"/>
      <c r="X68" s="98"/>
    </row>
    <row r="69" spans="1:24" s="7" customFormat="1" ht="15.75">
      <c r="A69" s="343" t="s">
        <v>268</v>
      </c>
      <c r="B69" s="388" t="s">
        <v>39</v>
      </c>
      <c r="C69" s="102">
        <v>3</v>
      </c>
      <c r="D69" s="100"/>
      <c r="E69" s="100"/>
      <c r="F69" s="394"/>
      <c r="G69" s="395">
        <v>4</v>
      </c>
      <c r="H69" s="396">
        <f>G69*30</f>
        <v>120</v>
      </c>
      <c r="I69" s="397">
        <f>J69+K69+L69</f>
        <v>75</v>
      </c>
      <c r="J69" s="437">
        <v>30</v>
      </c>
      <c r="K69" s="437"/>
      <c r="L69" s="437">
        <v>45</v>
      </c>
      <c r="M69" s="438">
        <f>H69-I69</f>
        <v>45</v>
      </c>
      <c r="N69" s="99"/>
      <c r="O69" s="393"/>
      <c r="P69" s="97"/>
      <c r="Q69" s="96">
        <v>5</v>
      </c>
      <c r="R69" s="393"/>
      <c r="S69" s="98"/>
      <c r="T69" s="96"/>
      <c r="U69" s="393"/>
      <c r="V69" s="98"/>
      <c r="W69" s="99"/>
      <c r="X69" s="98"/>
    </row>
    <row r="70" spans="1:24" s="7" customFormat="1" ht="15.75">
      <c r="A70" s="343" t="s">
        <v>377</v>
      </c>
      <c r="B70" s="388" t="s">
        <v>39</v>
      </c>
      <c r="C70" s="102"/>
      <c r="D70" s="101" t="s">
        <v>155</v>
      </c>
      <c r="E70" s="100"/>
      <c r="F70" s="394"/>
      <c r="G70" s="395">
        <v>2.5</v>
      </c>
      <c r="H70" s="396">
        <f>G70*30</f>
        <v>75</v>
      </c>
      <c r="I70" s="397">
        <f>J70+K70+L70</f>
        <v>45</v>
      </c>
      <c r="J70" s="398">
        <v>18</v>
      </c>
      <c r="K70" s="399"/>
      <c r="L70" s="399">
        <v>27</v>
      </c>
      <c r="M70" s="438">
        <f>H70-I70</f>
        <v>30</v>
      </c>
      <c r="N70" s="99"/>
      <c r="O70" s="393"/>
      <c r="P70" s="58"/>
      <c r="Q70" s="27"/>
      <c r="R70" s="349">
        <v>5</v>
      </c>
      <c r="S70" s="32"/>
      <c r="T70" s="27"/>
      <c r="U70" s="349"/>
      <c r="V70" s="98"/>
      <c r="W70" s="99"/>
      <c r="X70" s="98"/>
    </row>
    <row r="71" spans="1:24" s="7" customFormat="1" ht="15.75">
      <c r="A71" s="343" t="s">
        <v>115</v>
      </c>
      <c r="B71" s="388" t="s">
        <v>40</v>
      </c>
      <c r="C71" s="102"/>
      <c r="D71" s="100"/>
      <c r="E71" s="100"/>
      <c r="F71" s="394"/>
      <c r="G71" s="390">
        <f aca="true" t="shared" si="11" ref="G71:M71">G72+G73</f>
        <v>5</v>
      </c>
      <c r="H71" s="402">
        <f t="shared" si="11"/>
        <v>150</v>
      </c>
      <c r="I71" s="403">
        <f t="shared" si="11"/>
        <v>81</v>
      </c>
      <c r="J71" s="404">
        <f t="shared" si="11"/>
        <v>45</v>
      </c>
      <c r="K71" s="404">
        <f t="shared" si="11"/>
        <v>9</v>
      </c>
      <c r="L71" s="404">
        <f t="shared" si="11"/>
        <v>27</v>
      </c>
      <c r="M71" s="405">
        <f t="shared" si="11"/>
        <v>69</v>
      </c>
      <c r="N71" s="99"/>
      <c r="O71" s="393"/>
      <c r="P71" s="58"/>
      <c r="Q71" s="27"/>
      <c r="R71" s="349"/>
      <c r="S71" s="32"/>
      <c r="T71" s="27"/>
      <c r="U71" s="349"/>
      <c r="V71" s="98"/>
      <c r="W71" s="99"/>
      <c r="X71" s="98"/>
    </row>
    <row r="72" spans="1:24" s="7" customFormat="1" ht="15.75">
      <c r="A72" s="343" t="s">
        <v>378</v>
      </c>
      <c r="B72" s="388" t="s">
        <v>40</v>
      </c>
      <c r="C72" s="102"/>
      <c r="D72" s="100"/>
      <c r="E72" s="100"/>
      <c r="F72" s="394"/>
      <c r="G72" s="395">
        <v>2.5</v>
      </c>
      <c r="H72" s="396">
        <f>G72*30</f>
        <v>75</v>
      </c>
      <c r="I72" s="406">
        <f>J72+K72+L72</f>
        <v>45</v>
      </c>
      <c r="J72" s="398">
        <v>27</v>
      </c>
      <c r="K72" s="398"/>
      <c r="L72" s="398">
        <v>18</v>
      </c>
      <c r="M72" s="407">
        <f>H72-I72</f>
        <v>30</v>
      </c>
      <c r="N72" s="99"/>
      <c r="O72" s="393"/>
      <c r="P72" s="58"/>
      <c r="Q72" s="27"/>
      <c r="R72" s="349">
        <v>5</v>
      </c>
      <c r="S72" s="32"/>
      <c r="T72" s="27"/>
      <c r="U72" s="349"/>
      <c r="V72" s="98"/>
      <c r="W72" s="99"/>
      <c r="X72" s="98"/>
    </row>
    <row r="73" spans="1:24" s="7" customFormat="1" ht="15.75">
      <c r="A73" s="343" t="s">
        <v>379</v>
      </c>
      <c r="B73" s="388" t="s">
        <v>40</v>
      </c>
      <c r="C73" s="102" t="s">
        <v>156</v>
      </c>
      <c r="D73" s="100"/>
      <c r="E73" s="100"/>
      <c r="F73" s="394"/>
      <c r="G73" s="395">
        <v>2.5</v>
      </c>
      <c r="H73" s="396">
        <f>G73*30</f>
        <v>75</v>
      </c>
      <c r="I73" s="406">
        <f>J73+K73+L73</f>
        <v>36</v>
      </c>
      <c r="J73" s="398">
        <v>18</v>
      </c>
      <c r="K73" s="398">
        <v>9</v>
      </c>
      <c r="L73" s="398">
        <v>9</v>
      </c>
      <c r="M73" s="407">
        <f>H73-I73</f>
        <v>39</v>
      </c>
      <c r="N73" s="99"/>
      <c r="O73" s="393"/>
      <c r="P73" s="58"/>
      <c r="Q73" s="27"/>
      <c r="R73" s="349"/>
      <c r="S73" s="32">
        <v>4</v>
      </c>
      <c r="T73" s="27"/>
      <c r="U73" s="349"/>
      <c r="V73" s="98"/>
      <c r="W73" s="99"/>
      <c r="X73" s="98"/>
    </row>
    <row r="74" spans="1:24" s="7" customFormat="1" ht="15.75">
      <c r="A74" s="343" t="s">
        <v>128</v>
      </c>
      <c r="B74" s="388" t="s">
        <v>43</v>
      </c>
      <c r="C74" s="102">
        <v>5</v>
      </c>
      <c r="D74" s="100"/>
      <c r="E74" s="100"/>
      <c r="F74" s="394"/>
      <c r="G74" s="390">
        <v>6</v>
      </c>
      <c r="H74" s="402">
        <f>G74*30</f>
        <v>180</v>
      </c>
      <c r="I74" s="410">
        <f>J74+K74+L74</f>
        <v>75</v>
      </c>
      <c r="J74" s="404">
        <v>45</v>
      </c>
      <c r="K74" s="411">
        <v>15</v>
      </c>
      <c r="L74" s="411">
        <v>15</v>
      </c>
      <c r="M74" s="412">
        <f>H74-I74</f>
        <v>105</v>
      </c>
      <c r="N74" s="99"/>
      <c r="O74" s="393"/>
      <c r="P74" s="58"/>
      <c r="Q74" s="27"/>
      <c r="R74" s="349"/>
      <c r="S74" s="32"/>
      <c r="T74" s="27">
        <v>5</v>
      </c>
      <c r="U74" s="349"/>
      <c r="V74" s="98"/>
      <c r="W74" s="99"/>
      <c r="X74" s="98"/>
    </row>
    <row r="75" spans="1:24" s="136" customFormat="1" ht="31.5">
      <c r="A75" s="439" t="s">
        <v>130</v>
      </c>
      <c r="B75" s="440" t="s">
        <v>270</v>
      </c>
      <c r="C75" s="107"/>
      <c r="D75" s="129"/>
      <c r="E75" s="129"/>
      <c r="F75" s="441"/>
      <c r="G75" s="442">
        <f aca="true" t="shared" si="12" ref="G75:M75">G76+G77</f>
        <v>6</v>
      </c>
      <c r="H75" s="443">
        <f t="shared" si="12"/>
        <v>180</v>
      </c>
      <c r="I75" s="444">
        <f t="shared" si="12"/>
        <v>90</v>
      </c>
      <c r="J75" s="445">
        <f t="shared" si="12"/>
        <v>54</v>
      </c>
      <c r="K75" s="445">
        <f t="shared" si="12"/>
        <v>18</v>
      </c>
      <c r="L75" s="445">
        <f t="shared" si="12"/>
        <v>18</v>
      </c>
      <c r="M75" s="446">
        <f t="shared" si="12"/>
        <v>90</v>
      </c>
      <c r="N75" s="111"/>
      <c r="O75" s="447"/>
      <c r="P75" s="448"/>
      <c r="Q75" s="110"/>
      <c r="R75" s="447"/>
      <c r="S75" s="44"/>
      <c r="T75" s="37"/>
      <c r="U75" s="449"/>
      <c r="V75" s="109"/>
      <c r="W75" s="111"/>
      <c r="X75" s="109"/>
    </row>
    <row r="76" spans="1:24" s="136" customFormat="1" ht="31.5">
      <c r="A76" s="439" t="s">
        <v>271</v>
      </c>
      <c r="B76" s="440" t="s">
        <v>270</v>
      </c>
      <c r="C76" s="107"/>
      <c r="D76" s="129"/>
      <c r="E76" s="129"/>
      <c r="F76" s="441"/>
      <c r="G76" s="450">
        <v>3</v>
      </c>
      <c r="H76" s="451">
        <f>G76*30</f>
        <v>90</v>
      </c>
      <c r="I76" s="452">
        <f>J76+K76+L76</f>
        <v>45</v>
      </c>
      <c r="J76" s="453">
        <v>27</v>
      </c>
      <c r="K76" s="453"/>
      <c r="L76" s="453">
        <v>18</v>
      </c>
      <c r="M76" s="454">
        <f>H76-I76</f>
        <v>45</v>
      </c>
      <c r="N76" s="111"/>
      <c r="O76" s="447"/>
      <c r="P76" s="448"/>
      <c r="Q76" s="110"/>
      <c r="R76" s="447">
        <v>5</v>
      </c>
      <c r="S76" s="44"/>
      <c r="T76" s="37"/>
      <c r="U76" s="449"/>
      <c r="V76" s="109"/>
      <c r="W76" s="111"/>
      <c r="X76" s="109"/>
    </row>
    <row r="77" spans="1:24" s="136" customFormat="1" ht="31.5">
      <c r="A77" s="439" t="s">
        <v>272</v>
      </c>
      <c r="B77" s="440" t="s">
        <v>270</v>
      </c>
      <c r="C77" s="107" t="s">
        <v>156</v>
      </c>
      <c r="D77" s="129"/>
      <c r="E77" s="129"/>
      <c r="F77" s="441"/>
      <c r="G77" s="450">
        <v>3</v>
      </c>
      <c r="H77" s="451">
        <f>G77*30</f>
        <v>90</v>
      </c>
      <c r="I77" s="452">
        <f>J77+K77+L77</f>
        <v>45</v>
      </c>
      <c r="J77" s="179">
        <v>27</v>
      </c>
      <c r="K77" s="179">
        <v>18</v>
      </c>
      <c r="L77" s="179"/>
      <c r="M77" s="454">
        <f>H77-I77</f>
        <v>45</v>
      </c>
      <c r="N77" s="111"/>
      <c r="O77" s="447"/>
      <c r="P77" s="448"/>
      <c r="Q77" s="110"/>
      <c r="R77" s="447"/>
      <c r="S77" s="44">
        <v>5</v>
      </c>
      <c r="T77" s="37"/>
      <c r="U77" s="449"/>
      <c r="V77" s="109"/>
      <c r="W77" s="111"/>
      <c r="X77" s="109"/>
    </row>
    <row r="78" spans="1:24" s="136" customFormat="1" ht="15.75">
      <c r="A78" s="336" t="s">
        <v>215</v>
      </c>
      <c r="B78" s="344" t="s">
        <v>41</v>
      </c>
      <c r="C78" s="25"/>
      <c r="D78" s="26"/>
      <c r="E78" s="26"/>
      <c r="F78" s="45"/>
      <c r="G78" s="31">
        <f aca="true" t="shared" si="13" ref="G78:M78">G79+G80+G81</f>
        <v>11</v>
      </c>
      <c r="H78" s="340">
        <f t="shared" si="13"/>
        <v>330</v>
      </c>
      <c r="I78" s="47">
        <f t="shared" si="13"/>
        <v>165</v>
      </c>
      <c r="J78" s="38">
        <f t="shared" si="13"/>
        <v>99</v>
      </c>
      <c r="K78" s="38">
        <f t="shared" si="13"/>
        <v>33</v>
      </c>
      <c r="L78" s="38">
        <f t="shared" si="13"/>
        <v>33</v>
      </c>
      <c r="M78" s="39">
        <f t="shared" si="13"/>
        <v>165</v>
      </c>
      <c r="N78" s="27"/>
      <c r="O78" s="349"/>
      <c r="P78" s="32"/>
      <c r="Q78" s="27"/>
      <c r="R78" s="349"/>
      <c r="S78" s="32"/>
      <c r="T78" s="25"/>
      <c r="U78" s="266"/>
      <c r="V78" s="30"/>
      <c r="W78" s="25"/>
      <c r="X78" s="30"/>
    </row>
    <row r="79" spans="1:24" s="136" customFormat="1" ht="15.75">
      <c r="A79" s="336" t="s">
        <v>380</v>
      </c>
      <c r="B79" s="344" t="s">
        <v>41</v>
      </c>
      <c r="C79" s="25"/>
      <c r="D79" s="26"/>
      <c r="E79" s="26"/>
      <c r="F79" s="45"/>
      <c r="G79" s="57">
        <v>3</v>
      </c>
      <c r="H79" s="348">
        <f>G79*30</f>
        <v>90</v>
      </c>
      <c r="I79" s="27">
        <f>J79+K79+L79</f>
        <v>45</v>
      </c>
      <c r="J79" s="28">
        <v>27</v>
      </c>
      <c r="K79" s="28">
        <v>9</v>
      </c>
      <c r="L79" s="28">
        <v>9</v>
      </c>
      <c r="M79" s="32">
        <f>H79-I79</f>
        <v>45</v>
      </c>
      <c r="N79" s="27"/>
      <c r="O79" s="349">
        <v>5</v>
      </c>
      <c r="P79" s="32"/>
      <c r="Q79" s="27"/>
      <c r="R79" s="349"/>
      <c r="S79" s="32"/>
      <c r="T79" s="25"/>
      <c r="U79" s="266"/>
      <c r="V79" s="30"/>
      <c r="W79" s="25"/>
      <c r="X79" s="30"/>
    </row>
    <row r="80" spans="1:24" s="136" customFormat="1" ht="15.75">
      <c r="A80" s="336" t="s">
        <v>381</v>
      </c>
      <c r="B80" s="344" t="s">
        <v>41</v>
      </c>
      <c r="C80" s="25" t="s">
        <v>154</v>
      </c>
      <c r="D80" s="26"/>
      <c r="E80" s="26"/>
      <c r="F80" s="45"/>
      <c r="G80" s="57">
        <v>3</v>
      </c>
      <c r="H80" s="348">
        <f>G80*30</f>
        <v>90</v>
      </c>
      <c r="I80" s="27">
        <f>J80+K80+L80</f>
        <v>45</v>
      </c>
      <c r="J80" s="28">
        <v>27</v>
      </c>
      <c r="K80" s="28">
        <v>9</v>
      </c>
      <c r="L80" s="28">
        <v>9</v>
      </c>
      <c r="M80" s="32">
        <f>H80-I80</f>
        <v>45</v>
      </c>
      <c r="N80" s="27"/>
      <c r="O80" s="349"/>
      <c r="P80" s="32">
        <v>5</v>
      </c>
      <c r="Q80" s="27"/>
      <c r="R80" s="349"/>
      <c r="S80" s="32"/>
      <c r="T80" s="25"/>
      <c r="U80" s="266"/>
      <c r="V80" s="30"/>
      <c r="W80" s="25"/>
      <c r="X80" s="30"/>
    </row>
    <row r="81" spans="1:24" s="136" customFormat="1" ht="15.75">
      <c r="A81" s="455" t="s">
        <v>382</v>
      </c>
      <c r="B81" s="344" t="s">
        <v>41</v>
      </c>
      <c r="C81" s="36">
        <v>3</v>
      </c>
      <c r="D81" s="35"/>
      <c r="E81" s="35"/>
      <c r="F81" s="46"/>
      <c r="G81" s="57">
        <v>5</v>
      </c>
      <c r="H81" s="348">
        <f>G81*30</f>
        <v>150</v>
      </c>
      <c r="I81" s="27">
        <f>J81+K81+L81</f>
        <v>75</v>
      </c>
      <c r="J81" s="28">
        <v>45</v>
      </c>
      <c r="K81" s="28">
        <v>15</v>
      </c>
      <c r="L81" s="28">
        <v>15</v>
      </c>
      <c r="M81" s="32">
        <f>H81-I81</f>
        <v>75</v>
      </c>
      <c r="N81" s="27"/>
      <c r="O81" s="349"/>
      <c r="P81" s="32"/>
      <c r="Q81" s="27">
        <v>5</v>
      </c>
      <c r="R81" s="349"/>
      <c r="S81" s="32"/>
      <c r="T81" s="25"/>
      <c r="U81" s="266"/>
      <c r="V81" s="30"/>
      <c r="W81" s="25"/>
      <c r="X81" s="30"/>
    </row>
    <row r="82" spans="1:24" s="136" customFormat="1" ht="16.5" thickBot="1">
      <c r="A82" s="456" t="s">
        <v>383</v>
      </c>
      <c r="B82" s="457" t="s">
        <v>42</v>
      </c>
      <c r="C82" s="51">
        <v>1</v>
      </c>
      <c r="D82" s="49"/>
      <c r="E82" s="49"/>
      <c r="F82" s="72"/>
      <c r="G82" s="126">
        <v>5</v>
      </c>
      <c r="H82" s="458">
        <f>G82*30</f>
        <v>150</v>
      </c>
      <c r="I82" s="123">
        <f>J82+K82+L82</f>
        <v>75</v>
      </c>
      <c r="J82" s="459">
        <v>45</v>
      </c>
      <c r="K82" s="459">
        <v>30</v>
      </c>
      <c r="L82" s="459"/>
      <c r="M82" s="108">
        <f>H82-I82</f>
        <v>75</v>
      </c>
      <c r="N82" s="53">
        <v>5</v>
      </c>
      <c r="O82" s="460"/>
      <c r="P82" s="67"/>
      <c r="Q82" s="53"/>
      <c r="R82" s="460"/>
      <c r="S82" s="67"/>
      <c r="T82" s="51"/>
      <c r="U82" s="461"/>
      <c r="V82" s="50"/>
      <c r="W82" s="51"/>
      <c r="X82" s="50"/>
    </row>
    <row r="83" spans="1:24" s="136" customFormat="1" ht="16.5" thickBot="1">
      <c r="A83" s="825" t="s">
        <v>195</v>
      </c>
      <c r="B83" s="826"/>
      <c r="C83" s="826"/>
      <c r="D83" s="826"/>
      <c r="E83" s="826"/>
      <c r="F83" s="826"/>
      <c r="G83" s="124">
        <f aca="true" t="shared" si="14" ref="G83:M83">G37+G38+G42+G46+G49+G52+G53+G51+G57+G50+G61+G62+G65+G34+G66+G67+G71+G74+G75+G78+G82+G33</f>
        <v>122.5</v>
      </c>
      <c r="H83" s="124">
        <f t="shared" si="14"/>
        <v>3675</v>
      </c>
      <c r="I83" s="124">
        <f t="shared" si="14"/>
        <v>1814</v>
      </c>
      <c r="J83" s="124">
        <f t="shared" si="14"/>
        <v>947</v>
      </c>
      <c r="K83" s="124">
        <f t="shared" si="14"/>
        <v>234</v>
      </c>
      <c r="L83" s="124">
        <f t="shared" si="14"/>
        <v>678</v>
      </c>
      <c r="M83" s="124">
        <f t="shared" si="14"/>
        <v>1816</v>
      </c>
      <c r="N83" s="462">
        <f aca="true" t="shared" si="15" ref="N83:X83">SUM(N33:N82)</f>
        <v>15</v>
      </c>
      <c r="O83" s="462">
        <f t="shared" si="15"/>
        <v>15</v>
      </c>
      <c r="P83" s="462">
        <f t="shared" si="15"/>
        <v>18</v>
      </c>
      <c r="Q83" s="462">
        <f t="shared" si="15"/>
        <v>14</v>
      </c>
      <c r="R83" s="462">
        <f t="shared" si="15"/>
        <v>19</v>
      </c>
      <c r="S83" s="462">
        <f t="shared" si="15"/>
        <v>18</v>
      </c>
      <c r="T83" s="462">
        <f t="shared" si="15"/>
        <v>18</v>
      </c>
      <c r="U83" s="463">
        <f t="shared" si="15"/>
        <v>20</v>
      </c>
      <c r="V83" s="464">
        <f t="shared" si="15"/>
        <v>12</v>
      </c>
      <c r="W83" s="465">
        <f t="shared" si="15"/>
        <v>5</v>
      </c>
      <c r="X83" s="466">
        <f t="shared" si="15"/>
        <v>11</v>
      </c>
    </row>
    <row r="84" spans="1:24" s="7" customFormat="1" ht="16.5" thickBot="1">
      <c r="A84" s="830" t="s">
        <v>175</v>
      </c>
      <c r="B84" s="831"/>
      <c r="C84" s="831"/>
      <c r="D84" s="831"/>
      <c r="E84" s="831"/>
      <c r="F84" s="831"/>
      <c r="G84" s="831"/>
      <c r="H84" s="831"/>
      <c r="I84" s="831"/>
      <c r="J84" s="831"/>
      <c r="K84" s="831"/>
      <c r="L84" s="831"/>
      <c r="M84" s="831"/>
      <c r="N84" s="831"/>
      <c r="O84" s="831"/>
      <c r="P84" s="831"/>
      <c r="Q84" s="831"/>
      <c r="R84" s="831"/>
      <c r="S84" s="831"/>
      <c r="T84" s="831"/>
      <c r="U84" s="831"/>
      <c r="V84" s="831"/>
      <c r="W84" s="831"/>
      <c r="X84" s="848"/>
    </row>
    <row r="85" spans="1:24" s="7" customFormat="1" ht="15.75">
      <c r="A85" s="467" t="s">
        <v>176</v>
      </c>
      <c r="B85" s="468" t="s">
        <v>132</v>
      </c>
      <c r="C85" s="207"/>
      <c r="D85" s="469" t="s">
        <v>156</v>
      </c>
      <c r="E85" s="469"/>
      <c r="F85" s="208"/>
      <c r="G85" s="470">
        <v>3</v>
      </c>
      <c r="H85" s="471">
        <f>G85*30</f>
        <v>90</v>
      </c>
      <c r="I85" s="472"/>
      <c r="J85" s="473"/>
      <c r="K85" s="473"/>
      <c r="L85" s="473"/>
      <c r="M85" s="474"/>
      <c r="N85" s="475"/>
      <c r="O85" s="476"/>
      <c r="P85" s="477"/>
      <c r="Q85" s="478"/>
      <c r="R85" s="479"/>
      <c r="S85" s="480"/>
      <c r="T85" s="481"/>
      <c r="U85" s="479"/>
      <c r="V85" s="482"/>
      <c r="W85" s="478"/>
      <c r="X85" s="483"/>
    </row>
    <row r="86" spans="1:24" s="7" customFormat="1" ht="31.5">
      <c r="A86" s="501" t="s">
        <v>177</v>
      </c>
      <c r="B86" s="484" t="s">
        <v>180</v>
      </c>
      <c r="C86" s="209"/>
      <c r="D86" s="66" t="s">
        <v>158</v>
      </c>
      <c r="E86" s="66"/>
      <c r="F86" s="210"/>
      <c r="G86" s="502">
        <v>3</v>
      </c>
      <c r="H86" s="489">
        <f>G86*30</f>
        <v>90</v>
      </c>
      <c r="I86" s="503"/>
      <c r="J86" s="504"/>
      <c r="K86" s="504"/>
      <c r="L86" s="504"/>
      <c r="M86" s="505"/>
      <c r="N86" s="403"/>
      <c r="O86" s="506"/>
      <c r="P86" s="419"/>
      <c r="Q86" s="507"/>
      <c r="R86" s="508"/>
      <c r="S86" s="413"/>
      <c r="T86" s="416"/>
      <c r="U86" s="508"/>
      <c r="V86" s="509"/>
      <c r="W86" s="507"/>
      <c r="X86" s="510"/>
    </row>
    <row r="87" spans="1:24" s="7" customFormat="1" ht="16.5" thickBot="1">
      <c r="A87" s="511" t="s">
        <v>178</v>
      </c>
      <c r="B87" s="512" t="s">
        <v>23</v>
      </c>
      <c r="C87" s="211"/>
      <c r="D87" s="513">
        <v>8</v>
      </c>
      <c r="E87" s="513"/>
      <c r="F87" s="212"/>
      <c r="G87" s="514">
        <v>3</v>
      </c>
      <c r="H87" s="515">
        <f>G87*30</f>
        <v>90</v>
      </c>
      <c r="I87" s="516"/>
      <c r="J87" s="517"/>
      <c r="K87" s="517"/>
      <c r="L87" s="517"/>
      <c r="M87" s="518"/>
      <c r="N87" s="519"/>
      <c r="O87" s="520"/>
      <c r="P87" s="521"/>
      <c r="Q87" s="522"/>
      <c r="R87" s="523"/>
      <c r="S87" s="524"/>
      <c r="T87" s="525"/>
      <c r="U87" s="523"/>
      <c r="V87" s="526"/>
      <c r="W87" s="522"/>
      <c r="X87" s="527"/>
    </row>
    <row r="88" spans="1:24" s="7" customFormat="1" ht="16.5" thickBot="1">
      <c r="A88" s="830" t="s">
        <v>196</v>
      </c>
      <c r="B88" s="831"/>
      <c r="C88" s="831"/>
      <c r="D88" s="831"/>
      <c r="E88" s="831"/>
      <c r="F88" s="832"/>
      <c r="G88" s="115">
        <f>G85+G86+G87</f>
        <v>9</v>
      </c>
      <c r="H88" s="115">
        <f>H85+H86+H87</f>
        <v>270</v>
      </c>
      <c r="I88" s="529"/>
      <c r="J88" s="48"/>
      <c r="K88" s="48"/>
      <c r="L88" s="48"/>
      <c r="M88" s="117"/>
      <c r="N88" s="530"/>
      <c r="O88" s="323"/>
      <c r="P88" s="531"/>
      <c r="Q88" s="532"/>
      <c r="R88" s="533"/>
      <c r="S88" s="534"/>
      <c r="T88" s="535"/>
      <c r="U88" s="533"/>
      <c r="V88" s="536"/>
      <c r="W88" s="532"/>
      <c r="X88" s="537"/>
    </row>
    <row r="89" spans="1:24" s="7" customFormat="1" ht="16.5" thickBot="1">
      <c r="A89" s="830" t="s">
        <v>234</v>
      </c>
      <c r="B89" s="831"/>
      <c r="C89" s="831"/>
      <c r="D89" s="831"/>
      <c r="E89" s="831"/>
      <c r="F89" s="831"/>
      <c r="G89" s="831"/>
      <c r="H89" s="831"/>
      <c r="I89" s="831"/>
      <c r="J89" s="831"/>
      <c r="K89" s="831"/>
      <c r="L89" s="831"/>
      <c r="M89" s="831"/>
      <c r="N89" s="831"/>
      <c r="O89" s="831"/>
      <c r="P89" s="831"/>
      <c r="Q89" s="831"/>
      <c r="R89" s="831"/>
      <c r="S89" s="831"/>
      <c r="T89" s="831"/>
      <c r="U89" s="831"/>
      <c r="V89" s="831"/>
      <c r="W89" s="831"/>
      <c r="X89" s="848"/>
    </row>
    <row r="90" spans="1:24" s="7" customFormat="1" ht="16.5" thickBot="1">
      <c r="A90" s="538" t="s">
        <v>179</v>
      </c>
      <c r="B90" s="539" t="s">
        <v>172</v>
      </c>
      <c r="C90" s="540" t="s">
        <v>269</v>
      </c>
      <c r="D90" s="541"/>
      <c r="E90" s="541"/>
      <c r="F90" s="542"/>
      <c r="G90" s="115">
        <v>12</v>
      </c>
      <c r="H90" s="528">
        <f>G90*30</f>
        <v>360</v>
      </c>
      <c r="I90" s="529"/>
      <c r="J90" s="48"/>
      <c r="K90" s="48"/>
      <c r="L90" s="48"/>
      <c r="M90" s="543"/>
      <c r="N90" s="544"/>
      <c r="O90" s="323"/>
      <c r="P90" s="545"/>
      <c r="Q90" s="535"/>
      <c r="R90" s="533"/>
      <c r="S90" s="536"/>
      <c r="T90" s="532"/>
      <c r="U90" s="533"/>
      <c r="V90" s="534"/>
      <c r="W90" s="535"/>
      <c r="X90" s="537"/>
    </row>
    <row r="91" spans="1:24" s="7" customFormat="1" ht="16.5" thickBot="1">
      <c r="A91" s="830" t="s">
        <v>197</v>
      </c>
      <c r="B91" s="831"/>
      <c r="C91" s="831"/>
      <c r="D91" s="831"/>
      <c r="E91" s="831"/>
      <c r="F91" s="832"/>
      <c r="G91" s="115">
        <f>G90</f>
        <v>12</v>
      </c>
      <c r="H91" s="528">
        <f>H90</f>
        <v>360</v>
      </c>
      <c r="I91" s="529"/>
      <c r="J91" s="48"/>
      <c r="K91" s="48"/>
      <c r="L91" s="48"/>
      <c r="M91" s="543"/>
      <c r="N91" s="544"/>
      <c r="O91" s="323"/>
      <c r="P91" s="545"/>
      <c r="Q91" s="535"/>
      <c r="R91" s="533"/>
      <c r="S91" s="536"/>
      <c r="T91" s="532"/>
      <c r="U91" s="533"/>
      <c r="V91" s="534"/>
      <c r="W91" s="535"/>
      <c r="X91" s="537"/>
    </row>
    <row r="92" spans="1:24" s="7" customFormat="1" ht="16.5" thickBot="1">
      <c r="A92" s="830" t="s">
        <v>198</v>
      </c>
      <c r="B92" s="831"/>
      <c r="C92" s="831"/>
      <c r="D92" s="831"/>
      <c r="E92" s="831"/>
      <c r="F92" s="832"/>
      <c r="G92" s="115">
        <f aca="true" t="shared" si="16" ref="G92:X92">G31+G83+G88+G91</f>
        <v>180</v>
      </c>
      <c r="H92" s="528">
        <f t="shared" si="16"/>
        <v>5400</v>
      </c>
      <c r="I92" s="528">
        <f t="shared" si="16"/>
        <v>2278</v>
      </c>
      <c r="J92" s="528">
        <f t="shared" si="16"/>
        <v>1132</v>
      </c>
      <c r="K92" s="528">
        <f t="shared" si="16"/>
        <v>309</v>
      </c>
      <c r="L92" s="528">
        <f t="shared" si="16"/>
        <v>882</v>
      </c>
      <c r="M92" s="528">
        <f t="shared" si="16"/>
        <v>2447</v>
      </c>
      <c r="N92" s="116">
        <f t="shared" si="16"/>
        <v>26</v>
      </c>
      <c r="O92" s="48">
        <f t="shared" si="16"/>
        <v>23</v>
      </c>
      <c r="P92" s="117">
        <f t="shared" si="16"/>
        <v>26</v>
      </c>
      <c r="Q92" s="116">
        <f t="shared" si="16"/>
        <v>19</v>
      </c>
      <c r="R92" s="48">
        <f t="shared" si="16"/>
        <v>19</v>
      </c>
      <c r="S92" s="117">
        <f t="shared" si="16"/>
        <v>18</v>
      </c>
      <c r="T92" s="116">
        <f t="shared" si="16"/>
        <v>18</v>
      </c>
      <c r="U92" s="48">
        <f t="shared" si="16"/>
        <v>23</v>
      </c>
      <c r="V92" s="117">
        <f t="shared" si="16"/>
        <v>15</v>
      </c>
      <c r="W92" s="546">
        <f t="shared" si="16"/>
        <v>5</v>
      </c>
      <c r="X92" s="118">
        <f t="shared" si="16"/>
        <v>13</v>
      </c>
    </row>
    <row r="93" spans="1:24" s="7" customFormat="1" ht="16.5" thickBot="1">
      <c r="A93" s="830" t="s">
        <v>107</v>
      </c>
      <c r="B93" s="831"/>
      <c r="C93" s="831"/>
      <c r="D93" s="831"/>
      <c r="E93" s="831"/>
      <c r="F93" s="831"/>
      <c r="G93" s="831"/>
      <c r="H93" s="831"/>
      <c r="I93" s="831"/>
      <c r="J93" s="831"/>
      <c r="K93" s="831"/>
      <c r="L93" s="831"/>
      <c r="M93" s="831"/>
      <c r="N93" s="831"/>
      <c r="O93" s="831"/>
      <c r="P93" s="831"/>
      <c r="Q93" s="831"/>
      <c r="R93" s="831"/>
      <c r="S93" s="831"/>
      <c r="T93" s="831"/>
      <c r="U93" s="831"/>
      <c r="V93" s="831"/>
      <c r="W93" s="831"/>
      <c r="X93" s="848"/>
    </row>
    <row r="94" spans="1:24" s="7" customFormat="1" ht="16.5" thickBot="1">
      <c r="A94" s="827" t="s">
        <v>310</v>
      </c>
      <c r="B94" s="828"/>
      <c r="C94" s="828"/>
      <c r="D94" s="828"/>
      <c r="E94" s="828"/>
      <c r="F94" s="828"/>
      <c r="G94" s="828"/>
      <c r="H94" s="828"/>
      <c r="I94" s="828"/>
      <c r="J94" s="828"/>
      <c r="K94" s="828"/>
      <c r="L94" s="828"/>
      <c r="M94" s="828"/>
      <c r="N94" s="828"/>
      <c r="O94" s="828"/>
      <c r="P94" s="828"/>
      <c r="Q94" s="828"/>
      <c r="R94" s="828"/>
      <c r="S94" s="828"/>
      <c r="T94" s="828"/>
      <c r="U94" s="828"/>
      <c r="V94" s="828"/>
      <c r="W94" s="828"/>
      <c r="X94" s="829"/>
    </row>
    <row r="95" spans="1:24" s="7" customFormat="1" ht="31.5">
      <c r="A95" s="194" t="s">
        <v>97</v>
      </c>
      <c r="B95" s="547" t="s">
        <v>331</v>
      </c>
      <c r="C95" s="548"/>
      <c r="D95" s="279" t="s">
        <v>156</v>
      </c>
      <c r="E95" s="279"/>
      <c r="F95" s="280"/>
      <c r="G95" s="549">
        <v>3</v>
      </c>
      <c r="H95" s="550">
        <f>G95*30</f>
        <v>90</v>
      </c>
      <c r="I95" s="551">
        <v>36</v>
      </c>
      <c r="J95" s="552"/>
      <c r="K95" s="552"/>
      <c r="L95" s="552"/>
      <c r="M95" s="553">
        <f>H95-I95</f>
        <v>54</v>
      </c>
      <c r="N95" s="554"/>
      <c r="O95" s="555"/>
      <c r="P95" s="556"/>
      <c r="Q95" s="548"/>
      <c r="R95" s="555">
        <v>2</v>
      </c>
      <c r="S95" s="280">
        <v>2</v>
      </c>
      <c r="T95" s="554"/>
      <c r="U95" s="555"/>
      <c r="V95" s="556"/>
      <c r="W95" s="548"/>
      <c r="X95" s="556"/>
    </row>
    <row r="96" spans="1:24" s="7" customFormat="1" ht="15.75">
      <c r="A96" s="195" t="s">
        <v>311</v>
      </c>
      <c r="B96" s="557" t="s">
        <v>138</v>
      </c>
      <c r="C96" s="188"/>
      <c r="D96" s="179" t="s">
        <v>156</v>
      </c>
      <c r="E96" s="179"/>
      <c r="F96" s="202"/>
      <c r="G96" s="395">
        <v>3</v>
      </c>
      <c r="H96" s="396">
        <f>G96*30</f>
        <v>90</v>
      </c>
      <c r="I96" s="188">
        <f>J96+K96+L96</f>
        <v>36</v>
      </c>
      <c r="J96" s="179">
        <v>18</v>
      </c>
      <c r="K96" s="179"/>
      <c r="L96" s="179">
        <v>18</v>
      </c>
      <c r="M96" s="202">
        <f>H96-I96</f>
        <v>54</v>
      </c>
      <c r="N96" s="424"/>
      <c r="O96" s="558"/>
      <c r="P96" s="186"/>
      <c r="Q96" s="188"/>
      <c r="R96" s="558">
        <v>2</v>
      </c>
      <c r="S96" s="202">
        <v>2</v>
      </c>
      <c r="T96" s="424"/>
      <c r="U96" s="558"/>
      <c r="V96" s="186"/>
      <c r="W96" s="188"/>
      <c r="X96" s="186"/>
    </row>
    <row r="97" spans="1:24" s="7" customFormat="1" ht="15.75">
      <c r="A97" s="195" t="s">
        <v>312</v>
      </c>
      <c r="B97" s="557" t="s">
        <v>32</v>
      </c>
      <c r="C97" s="188"/>
      <c r="D97" s="179" t="s">
        <v>156</v>
      </c>
      <c r="E97" s="179"/>
      <c r="F97" s="202"/>
      <c r="G97" s="395">
        <v>3</v>
      </c>
      <c r="H97" s="396">
        <f aca="true" t="shared" si="17" ref="H97:H117">G97*30</f>
        <v>90</v>
      </c>
      <c r="I97" s="188">
        <f aca="true" t="shared" si="18" ref="I97:I116">J97+K97+L97</f>
        <v>36</v>
      </c>
      <c r="J97" s="179">
        <v>18</v>
      </c>
      <c r="K97" s="179"/>
      <c r="L97" s="179">
        <v>18</v>
      </c>
      <c r="M97" s="202">
        <f aca="true" t="shared" si="19" ref="M97:M116">H97-I97</f>
        <v>54</v>
      </c>
      <c r="N97" s="424"/>
      <c r="O97" s="558"/>
      <c r="P97" s="186"/>
      <c r="Q97" s="188"/>
      <c r="R97" s="558">
        <v>2</v>
      </c>
      <c r="S97" s="202">
        <v>2</v>
      </c>
      <c r="T97" s="424"/>
      <c r="U97" s="558"/>
      <c r="V97" s="186"/>
      <c r="W97" s="188"/>
      <c r="X97" s="186"/>
    </row>
    <row r="98" spans="1:24" s="7" customFormat="1" ht="15.75">
      <c r="A98" s="195" t="s">
        <v>313</v>
      </c>
      <c r="B98" s="557" t="s">
        <v>140</v>
      </c>
      <c r="C98" s="188"/>
      <c r="D98" s="179" t="s">
        <v>156</v>
      </c>
      <c r="E98" s="179"/>
      <c r="F98" s="202"/>
      <c r="G98" s="395">
        <v>3</v>
      </c>
      <c r="H98" s="396">
        <f t="shared" si="17"/>
        <v>90</v>
      </c>
      <c r="I98" s="188">
        <f t="shared" si="18"/>
        <v>36</v>
      </c>
      <c r="J98" s="179"/>
      <c r="K98" s="179"/>
      <c r="L98" s="179">
        <v>36</v>
      </c>
      <c r="M98" s="202">
        <f t="shared" si="19"/>
        <v>54</v>
      </c>
      <c r="N98" s="424"/>
      <c r="O98" s="558"/>
      <c r="P98" s="186"/>
      <c r="Q98" s="188"/>
      <c r="R98" s="558">
        <v>2</v>
      </c>
      <c r="S98" s="202">
        <v>2</v>
      </c>
      <c r="T98" s="424"/>
      <c r="U98" s="558"/>
      <c r="V98" s="186"/>
      <c r="W98" s="188"/>
      <c r="X98" s="186"/>
    </row>
    <row r="99" spans="1:24" s="7" customFormat="1" ht="15.75">
      <c r="A99" s="195" t="s">
        <v>314</v>
      </c>
      <c r="B99" s="557" t="s">
        <v>141</v>
      </c>
      <c r="C99" s="188"/>
      <c r="D99" s="179" t="s">
        <v>156</v>
      </c>
      <c r="E99" s="179"/>
      <c r="F99" s="202"/>
      <c r="G99" s="395">
        <v>3</v>
      </c>
      <c r="H99" s="396">
        <f t="shared" si="17"/>
        <v>90</v>
      </c>
      <c r="I99" s="188">
        <f t="shared" si="18"/>
        <v>36</v>
      </c>
      <c r="J99" s="179">
        <v>18</v>
      </c>
      <c r="K99" s="179"/>
      <c r="L99" s="179">
        <v>18</v>
      </c>
      <c r="M99" s="202">
        <f t="shared" si="19"/>
        <v>54</v>
      </c>
      <c r="N99" s="424"/>
      <c r="O99" s="558"/>
      <c r="P99" s="186"/>
      <c r="Q99" s="188"/>
      <c r="R99" s="558">
        <v>2</v>
      </c>
      <c r="S99" s="202">
        <v>2</v>
      </c>
      <c r="T99" s="424"/>
      <c r="U99" s="558"/>
      <c r="V99" s="186"/>
      <c r="W99" s="188"/>
      <c r="X99" s="186"/>
    </row>
    <row r="100" spans="1:24" s="7" customFormat="1" ht="15.75">
      <c r="A100" s="195" t="s">
        <v>315</v>
      </c>
      <c r="B100" s="557" t="s">
        <v>44</v>
      </c>
      <c r="C100" s="188"/>
      <c r="D100" s="179" t="s">
        <v>156</v>
      </c>
      <c r="E100" s="179"/>
      <c r="F100" s="202"/>
      <c r="G100" s="395">
        <v>3</v>
      </c>
      <c r="H100" s="396">
        <f t="shared" si="17"/>
        <v>90</v>
      </c>
      <c r="I100" s="188">
        <f t="shared" si="18"/>
        <v>36</v>
      </c>
      <c r="J100" s="179">
        <v>18</v>
      </c>
      <c r="K100" s="179"/>
      <c r="L100" s="179">
        <v>18</v>
      </c>
      <c r="M100" s="202">
        <f t="shared" si="19"/>
        <v>54</v>
      </c>
      <c r="N100" s="424"/>
      <c r="O100" s="558"/>
      <c r="P100" s="186"/>
      <c r="Q100" s="188"/>
      <c r="R100" s="558">
        <v>2</v>
      </c>
      <c r="S100" s="202">
        <v>2</v>
      </c>
      <c r="T100" s="424"/>
      <c r="U100" s="558"/>
      <c r="V100" s="186"/>
      <c r="W100" s="188"/>
      <c r="X100" s="186"/>
    </row>
    <row r="101" spans="1:24" s="7" customFormat="1" ht="15.75">
      <c r="A101" s="195" t="s">
        <v>316</v>
      </c>
      <c r="B101" s="557" t="s">
        <v>102</v>
      </c>
      <c r="C101" s="188"/>
      <c r="D101" s="179" t="s">
        <v>156</v>
      </c>
      <c r="E101" s="179"/>
      <c r="F101" s="202"/>
      <c r="G101" s="395">
        <v>3</v>
      </c>
      <c r="H101" s="396">
        <f t="shared" si="17"/>
        <v>90</v>
      </c>
      <c r="I101" s="188">
        <f t="shared" si="18"/>
        <v>36</v>
      </c>
      <c r="J101" s="179">
        <v>18</v>
      </c>
      <c r="K101" s="179"/>
      <c r="L101" s="179">
        <v>18</v>
      </c>
      <c r="M101" s="202">
        <f t="shared" si="19"/>
        <v>54</v>
      </c>
      <c r="N101" s="424"/>
      <c r="O101" s="558"/>
      <c r="P101" s="186"/>
      <c r="Q101" s="188"/>
      <c r="R101" s="558">
        <v>2</v>
      </c>
      <c r="S101" s="202">
        <v>2</v>
      </c>
      <c r="T101" s="424"/>
      <c r="U101" s="558"/>
      <c r="V101" s="186"/>
      <c r="W101" s="188"/>
      <c r="X101" s="186"/>
    </row>
    <row r="102" spans="1:24" s="7" customFormat="1" ht="15.75">
      <c r="A102" s="195" t="s">
        <v>317</v>
      </c>
      <c r="B102" s="557" t="s">
        <v>145</v>
      </c>
      <c r="C102" s="188"/>
      <c r="D102" s="179" t="s">
        <v>156</v>
      </c>
      <c r="E102" s="179"/>
      <c r="F102" s="202"/>
      <c r="G102" s="395">
        <v>3</v>
      </c>
      <c r="H102" s="396">
        <f t="shared" si="17"/>
        <v>90</v>
      </c>
      <c r="I102" s="188">
        <f t="shared" si="18"/>
        <v>36</v>
      </c>
      <c r="J102" s="179">
        <v>18</v>
      </c>
      <c r="K102" s="179"/>
      <c r="L102" s="179">
        <v>18</v>
      </c>
      <c r="M102" s="202">
        <f t="shared" si="19"/>
        <v>54</v>
      </c>
      <c r="N102" s="424"/>
      <c r="O102" s="558"/>
      <c r="P102" s="186"/>
      <c r="Q102" s="188"/>
      <c r="R102" s="558">
        <v>2</v>
      </c>
      <c r="S102" s="202">
        <v>2</v>
      </c>
      <c r="T102" s="424"/>
      <c r="U102" s="558"/>
      <c r="V102" s="186"/>
      <c r="W102" s="188"/>
      <c r="X102" s="186"/>
    </row>
    <row r="103" spans="1:24" s="7" customFormat="1" ht="15.75">
      <c r="A103" s="195" t="s">
        <v>318</v>
      </c>
      <c r="B103" s="557" t="s">
        <v>205</v>
      </c>
      <c r="C103" s="188"/>
      <c r="D103" s="179" t="s">
        <v>156</v>
      </c>
      <c r="E103" s="179"/>
      <c r="F103" s="202"/>
      <c r="G103" s="395">
        <v>3</v>
      </c>
      <c r="H103" s="396">
        <f t="shared" si="17"/>
        <v>90</v>
      </c>
      <c r="I103" s="188"/>
      <c r="J103" s="179"/>
      <c r="K103" s="179"/>
      <c r="L103" s="179"/>
      <c r="M103" s="202"/>
      <c r="N103" s="424"/>
      <c r="O103" s="558"/>
      <c r="P103" s="186"/>
      <c r="Q103" s="188"/>
      <c r="R103" s="558">
        <v>2</v>
      </c>
      <c r="S103" s="202">
        <v>2</v>
      </c>
      <c r="T103" s="424"/>
      <c r="U103" s="558"/>
      <c r="V103" s="186"/>
      <c r="W103" s="188"/>
      <c r="X103" s="186"/>
    </row>
    <row r="104" spans="1:24" s="7" customFormat="1" ht="31.5">
      <c r="A104" s="195" t="s">
        <v>98</v>
      </c>
      <c r="B104" s="547" t="s">
        <v>332</v>
      </c>
      <c r="C104" s="188"/>
      <c r="D104" s="179">
        <v>5</v>
      </c>
      <c r="E104" s="179"/>
      <c r="F104" s="202"/>
      <c r="G104" s="390">
        <v>3</v>
      </c>
      <c r="H104" s="402">
        <f t="shared" si="17"/>
        <v>90</v>
      </c>
      <c r="I104" s="559">
        <v>30</v>
      </c>
      <c r="J104" s="560"/>
      <c r="K104" s="560"/>
      <c r="L104" s="560"/>
      <c r="M104" s="561">
        <f t="shared" si="19"/>
        <v>60</v>
      </c>
      <c r="N104" s="424"/>
      <c r="O104" s="558"/>
      <c r="P104" s="186"/>
      <c r="Q104" s="188"/>
      <c r="R104" s="558"/>
      <c r="S104" s="202"/>
      <c r="T104" s="424">
        <v>2</v>
      </c>
      <c r="U104" s="558"/>
      <c r="V104" s="186"/>
      <c r="W104" s="188"/>
      <c r="X104" s="186"/>
    </row>
    <row r="105" spans="1:24" s="7" customFormat="1" ht="15.75">
      <c r="A105" s="195" t="s">
        <v>319</v>
      </c>
      <c r="B105" s="557" t="s">
        <v>140</v>
      </c>
      <c r="C105" s="188"/>
      <c r="D105" s="179">
        <v>5</v>
      </c>
      <c r="E105" s="179"/>
      <c r="F105" s="202"/>
      <c r="G105" s="395">
        <v>3</v>
      </c>
      <c r="H105" s="396">
        <f t="shared" si="17"/>
        <v>90</v>
      </c>
      <c r="I105" s="188">
        <f t="shared" si="18"/>
        <v>30</v>
      </c>
      <c r="J105" s="179"/>
      <c r="K105" s="179"/>
      <c r="L105" s="179">
        <v>30</v>
      </c>
      <c r="M105" s="202">
        <f t="shared" si="19"/>
        <v>60</v>
      </c>
      <c r="N105" s="424"/>
      <c r="O105" s="558"/>
      <c r="P105" s="186"/>
      <c r="Q105" s="188"/>
      <c r="R105" s="558"/>
      <c r="S105" s="202"/>
      <c r="T105" s="424">
        <v>2</v>
      </c>
      <c r="U105" s="558"/>
      <c r="V105" s="186"/>
      <c r="W105" s="188"/>
      <c r="X105" s="186"/>
    </row>
    <row r="106" spans="1:24" s="7" customFormat="1" ht="15.75">
      <c r="A106" s="195" t="s">
        <v>320</v>
      </c>
      <c r="B106" s="562" t="s">
        <v>71</v>
      </c>
      <c r="C106" s="188"/>
      <c r="D106" s="179">
        <v>5</v>
      </c>
      <c r="E106" s="179"/>
      <c r="F106" s="202"/>
      <c r="G106" s="395">
        <v>3</v>
      </c>
      <c r="H106" s="396">
        <f t="shared" si="17"/>
        <v>90</v>
      </c>
      <c r="I106" s="188">
        <f t="shared" si="18"/>
        <v>30</v>
      </c>
      <c r="J106" s="179">
        <v>15</v>
      </c>
      <c r="K106" s="179"/>
      <c r="L106" s="179">
        <v>15</v>
      </c>
      <c r="M106" s="202">
        <f t="shared" si="19"/>
        <v>60</v>
      </c>
      <c r="N106" s="424"/>
      <c r="O106" s="558"/>
      <c r="P106" s="186"/>
      <c r="Q106" s="188"/>
      <c r="R106" s="558"/>
      <c r="S106" s="202"/>
      <c r="T106" s="424">
        <v>2</v>
      </c>
      <c r="U106" s="558"/>
      <c r="V106" s="186"/>
      <c r="W106" s="188"/>
      <c r="X106" s="186"/>
    </row>
    <row r="107" spans="1:24" s="7" customFormat="1" ht="15.75">
      <c r="A107" s="195" t="s">
        <v>321</v>
      </c>
      <c r="B107" s="562" t="s">
        <v>33</v>
      </c>
      <c r="C107" s="188"/>
      <c r="D107" s="179">
        <v>5</v>
      </c>
      <c r="E107" s="179"/>
      <c r="F107" s="202"/>
      <c r="G107" s="395">
        <v>3</v>
      </c>
      <c r="H107" s="396">
        <f t="shared" si="17"/>
        <v>90</v>
      </c>
      <c r="I107" s="188">
        <f t="shared" si="18"/>
        <v>30</v>
      </c>
      <c r="J107" s="179">
        <v>15</v>
      </c>
      <c r="K107" s="179"/>
      <c r="L107" s="179">
        <v>15</v>
      </c>
      <c r="M107" s="202">
        <f t="shared" si="19"/>
        <v>60</v>
      </c>
      <c r="N107" s="424"/>
      <c r="O107" s="558"/>
      <c r="P107" s="186"/>
      <c r="Q107" s="188"/>
      <c r="R107" s="558"/>
      <c r="S107" s="202"/>
      <c r="T107" s="424">
        <v>2</v>
      </c>
      <c r="U107" s="558"/>
      <c r="V107" s="186"/>
      <c r="W107" s="188"/>
      <c r="X107" s="186"/>
    </row>
    <row r="108" spans="1:24" s="7" customFormat="1" ht="15.75">
      <c r="A108" s="195" t="s">
        <v>322</v>
      </c>
      <c r="B108" s="562" t="s">
        <v>181</v>
      </c>
      <c r="C108" s="188"/>
      <c r="D108" s="179">
        <v>5</v>
      </c>
      <c r="E108" s="179"/>
      <c r="F108" s="202"/>
      <c r="G108" s="395">
        <v>3</v>
      </c>
      <c r="H108" s="396">
        <f t="shared" si="17"/>
        <v>90</v>
      </c>
      <c r="I108" s="188">
        <f t="shared" si="18"/>
        <v>30</v>
      </c>
      <c r="J108" s="179">
        <v>15</v>
      </c>
      <c r="K108" s="179"/>
      <c r="L108" s="179">
        <v>15</v>
      </c>
      <c r="M108" s="202">
        <f t="shared" si="19"/>
        <v>60</v>
      </c>
      <c r="N108" s="424"/>
      <c r="O108" s="558"/>
      <c r="P108" s="186"/>
      <c r="Q108" s="188"/>
      <c r="R108" s="558"/>
      <c r="S108" s="202"/>
      <c r="T108" s="424">
        <v>2</v>
      </c>
      <c r="U108" s="558"/>
      <c r="V108" s="186"/>
      <c r="W108" s="188"/>
      <c r="X108" s="186"/>
    </row>
    <row r="109" spans="1:24" s="7" customFormat="1" ht="15.75">
      <c r="A109" s="195" t="s">
        <v>323</v>
      </c>
      <c r="B109" s="557" t="s">
        <v>205</v>
      </c>
      <c r="C109" s="188"/>
      <c r="D109" s="179">
        <v>5</v>
      </c>
      <c r="E109" s="179"/>
      <c r="F109" s="202"/>
      <c r="G109" s="395">
        <v>3</v>
      </c>
      <c r="H109" s="396">
        <f t="shared" si="17"/>
        <v>90</v>
      </c>
      <c r="I109" s="188"/>
      <c r="J109" s="179"/>
      <c r="K109" s="179"/>
      <c r="L109" s="179"/>
      <c r="M109" s="202"/>
      <c r="N109" s="424"/>
      <c r="O109" s="558"/>
      <c r="P109" s="186"/>
      <c r="Q109" s="188"/>
      <c r="R109" s="558"/>
      <c r="S109" s="202"/>
      <c r="T109" s="424">
        <v>2</v>
      </c>
      <c r="U109" s="558"/>
      <c r="V109" s="186"/>
      <c r="W109" s="188"/>
      <c r="X109" s="186"/>
    </row>
    <row r="110" spans="1:24" s="7" customFormat="1" ht="31.5">
      <c r="A110" s="195" t="s">
        <v>99</v>
      </c>
      <c r="B110" s="576" t="s">
        <v>333</v>
      </c>
      <c r="C110" s="188"/>
      <c r="D110" s="179" t="s">
        <v>158</v>
      </c>
      <c r="E110" s="179"/>
      <c r="F110" s="202"/>
      <c r="G110" s="390">
        <v>3</v>
      </c>
      <c r="H110" s="402">
        <f t="shared" si="17"/>
        <v>90</v>
      </c>
      <c r="I110" s="559">
        <v>36</v>
      </c>
      <c r="J110" s="560"/>
      <c r="K110" s="560"/>
      <c r="L110" s="560"/>
      <c r="M110" s="561">
        <f t="shared" si="19"/>
        <v>54</v>
      </c>
      <c r="N110" s="424"/>
      <c r="O110" s="558"/>
      <c r="P110" s="186"/>
      <c r="Q110" s="188"/>
      <c r="R110" s="558"/>
      <c r="S110" s="202"/>
      <c r="T110" s="424"/>
      <c r="U110" s="558">
        <v>2</v>
      </c>
      <c r="V110" s="186">
        <v>2</v>
      </c>
      <c r="W110" s="188"/>
      <c r="X110" s="186"/>
    </row>
    <row r="111" spans="1:24" s="7" customFormat="1" ht="15.75">
      <c r="A111" s="195" t="s">
        <v>324</v>
      </c>
      <c r="B111" s="562" t="s">
        <v>139</v>
      </c>
      <c r="C111" s="563"/>
      <c r="D111" s="453" t="s">
        <v>158</v>
      </c>
      <c r="E111" s="453"/>
      <c r="F111" s="564"/>
      <c r="G111" s="450">
        <v>3</v>
      </c>
      <c r="H111" s="396">
        <f t="shared" si="17"/>
        <v>90</v>
      </c>
      <c r="I111" s="188">
        <f t="shared" si="18"/>
        <v>36</v>
      </c>
      <c r="J111" s="179">
        <v>18</v>
      </c>
      <c r="K111" s="453"/>
      <c r="L111" s="179">
        <v>18</v>
      </c>
      <c r="M111" s="202">
        <f t="shared" si="19"/>
        <v>54</v>
      </c>
      <c r="N111" s="565"/>
      <c r="O111" s="566"/>
      <c r="P111" s="567"/>
      <c r="Q111" s="563"/>
      <c r="R111" s="566"/>
      <c r="S111" s="564"/>
      <c r="T111" s="565"/>
      <c r="U111" s="566">
        <v>2</v>
      </c>
      <c r="V111" s="567">
        <v>2</v>
      </c>
      <c r="W111" s="563"/>
      <c r="X111" s="567"/>
    </row>
    <row r="112" spans="1:24" s="7" customFormat="1" ht="15.75">
      <c r="A112" s="195" t="s">
        <v>325</v>
      </c>
      <c r="B112" s="562" t="s">
        <v>143</v>
      </c>
      <c r="C112" s="563"/>
      <c r="D112" s="453" t="s">
        <v>158</v>
      </c>
      <c r="E112" s="453"/>
      <c r="F112" s="564"/>
      <c r="G112" s="450">
        <v>3</v>
      </c>
      <c r="H112" s="396">
        <f t="shared" si="17"/>
        <v>90</v>
      </c>
      <c r="I112" s="188">
        <f t="shared" si="18"/>
        <v>36</v>
      </c>
      <c r="J112" s="179">
        <v>18</v>
      </c>
      <c r="K112" s="453"/>
      <c r="L112" s="179">
        <v>18</v>
      </c>
      <c r="M112" s="202">
        <f t="shared" si="19"/>
        <v>54</v>
      </c>
      <c r="N112" s="565"/>
      <c r="O112" s="566"/>
      <c r="P112" s="567"/>
      <c r="Q112" s="563"/>
      <c r="R112" s="566"/>
      <c r="S112" s="564"/>
      <c r="T112" s="565"/>
      <c r="U112" s="566">
        <v>2</v>
      </c>
      <c r="V112" s="567">
        <v>2</v>
      </c>
      <c r="W112" s="563"/>
      <c r="X112" s="567"/>
    </row>
    <row r="113" spans="1:24" s="7" customFormat="1" ht="15.75">
      <c r="A113" s="195" t="s">
        <v>326</v>
      </c>
      <c r="B113" s="562" t="s">
        <v>144</v>
      </c>
      <c r="C113" s="563"/>
      <c r="D113" s="453" t="s">
        <v>158</v>
      </c>
      <c r="E113" s="453"/>
      <c r="F113" s="564"/>
      <c r="G113" s="450">
        <v>3</v>
      </c>
      <c r="H113" s="396">
        <f t="shared" si="17"/>
        <v>90</v>
      </c>
      <c r="I113" s="188">
        <f t="shared" si="18"/>
        <v>36</v>
      </c>
      <c r="J113" s="179">
        <v>18</v>
      </c>
      <c r="K113" s="453"/>
      <c r="L113" s="179">
        <v>18</v>
      </c>
      <c r="M113" s="202">
        <f t="shared" si="19"/>
        <v>54</v>
      </c>
      <c r="N113" s="565"/>
      <c r="O113" s="566"/>
      <c r="P113" s="567"/>
      <c r="Q113" s="563"/>
      <c r="R113" s="566"/>
      <c r="S113" s="564"/>
      <c r="T113" s="565"/>
      <c r="U113" s="566">
        <v>2</v>
      </c>
      <c r="V113" s="567">
        <v>2</v>
      </c>
      <c r="W113" s="563"/>
      <c r="X113" s="567"/>
    </row>
    <row r="114" spans="1:24" s="7" customFormat="1" ht="15.75">
      <c r="A114" s="195" t="s">
        <v>327</v>
      </c>
      <c r="B114" s="562" t="s">
        <v>140</v>
      </c>
      <c r="C114" s="563"/>
      <c r="D114" s="453" t="s">
        <v>158</v>
      </c>
      <c r="E114" s="453"/>
      <c r="F114" s="564"/>
      <c r="G114" s="450">
        <v>3</v>
      </c>
      <c r="H114" s="396">
        <f t="shared" si="17"/>
        <v>90</v>
      </c>
      <c r="I114" s="188">
        <f t="shared" si="18"/>
        <v>36</v>
      </c>
      <c r="J114" s="179"/>
      <c r="K114" s="453"/>
      <c r="L114" s="179">
        <v>36</v>
      </c>
      <c r="M114" s="202">
        <f t="shared" si="19"/>
        <v>54</v>
      </c>
      <c r="N114" s="565"/>
      <c r="O114" s="566"/>
      <c r="P114" s="567"/>
      <c r="Q114" s="563"/>
      <c r="R114" s="566"/>
      <c r="S114" s="564"/>
      <c r="T114" s="565"/>
      <c r="U114" s="566">
        <v>2</v>
      </c>
      <c r="V114" s="567">
        <v>2</v>
      </c>
      <c r="W114" s="563"/>
      <c r="X114" s="567"/>
    </row>
    <row r="115" spans="1:24" s="7" customFormat="1" ht="15.75">
      <c r="A115" s="195" t="s">
        <v>328</v>
      </c>
      <c r="B115" s="562" t="s">
        <v>45</v>
      </c>
      <c r="C115" s="563"/>
      <c r="D115" s="453" t="s">
        <v>158</v>
      </c>
      <c r="E115" s="453"/>
      <c r="F115" s="564"/>
      <c r="G115" s="450">
        <v>3</v>
      </c>
      <c r="H115" s="396">
        <f t="shared" si="17"/>
        <v>90</v>
      </c>
      <c r="I115" s="188">
        <f t="shared" si="18"/>
        <v>36</v>
      </c>
      <c r="J115" s="179">
        <v>18</v>
      </c>
      <c r="K115" s="453"/>
      <c r="L115" s="179">
        <v>18</v>
      </c>
      <c r="M115" s="202">
        <f t="shared" si="19"/>
        <v>54</v>
      </c>
      <c r="N115" s="565"/>
      <c r="O115" s="566"/>
      <c r="P115" s="567"/>
      <c r="Q115" s="563"/>
      <c r="R115" s="566"/>
      <c r="S115" s="564"/>
      <c r="T115" s="565"/>
      <c r="U115" s="566">
        <v>2</v>
      </c>
      <c r="V115" s="567">
        <v>2</v>
      </c>
      <c r="W115" s="563"/>
      <c r="X115" s="567"/>
    </row>
    <row r="116" spans="1:24" s="7" customFormat="1" ht="31.5">
      <c r="A116" s="195" t="s">
        <v>329</v>
      </c>
      <c r="B116" s="569" t="s">
        <v>142</v>
      </c>
      <c r="C116" s="563"/>
      <c r="D116" s="453" t="s">
        <v>158</v>
      </c>
      <c r="E116" s="453"/>
      <c r="F116" s="564"/>
      <c r="G116" s="450">
        <v>3</v>
      </c>
      <c r="H116" s="396">
        <f t="shared" si="17"/>
        <v>90</v>
      </c>
      <c r="I116" s="188">
        <f t="shared" si="18"/>
        <v>36</v>
      </c>
      <c r="J116" s="179">
        <v>18</v>
      </c>
      <c r="K116" s="453"/>
      <c r="L116" s="179">
        <v>18</v>
      </c>
      <c r="M116" s="202">
        <f t="shared" si="19"/>
        <v>54</v>
      </c>
      <c r="N116" s="565"/>
      <c r="O116" s="566"/>
      <c r="P116" s="567"/>
      <c r="Q116" s="563"/>
      <c r="R116" s="566"/>
      <c r="S116" s="564"/>
      <c r="T116" s="565"/>
      <c r="U116" s="566">
        <v>2</v>
      </c>
      <c r="V116" s="567">
        <v>2</v>
      </c>
      <c r="W116" s="563"/>
      <c r="X116" s="567"/>
    </row>
    <row r="117" spans="1:24" s="7" customFormat="1" ht="16.5" thickBot="1">
      <c r="A117" s="570" t="s">
        <v>330</v>
      </c>
      <c r="B117" s="562" t="s">
        <v>205</v>
      </c>
      <c r="C117" s="563"/>
      <c r="D117" s="453" t="s">
        <v>158</v>
      </c>
      <c r="E117" s="453"/>
      <c r="F117" s="564"/>
      <c r="G117" s="450">
        <v>3</v>
      </c>
      <c r="H117" s="396">
        <f t="shared" si="17"/>
        <v>90</v>
      </c>
      <c r="I117" s="188"/>
      <c r="J117" s="179"/>
      <c r="K117" s="453"/>
      <c r="L117" s="179"/>
      <c r="M117" s="202"/>
      <c r="N117" s="565"/>
      <c r="O117" s="566"/>
      <c r="P117" s="567"/>
      <c r="Q117" s="563"/>
      <c r="R117" s="566"/>
      <c r="S117" s="564"/>
      <c r="T117" s="565"/>
      <c r="U117" s="566">
        <v>2</v>
      </c>
      <c r="V117" s="567">
        <v>2</v>
      </c>
      <c r="W117" s="563"/>
      <c r="X117" s="567"/>
    </row>
    <row r="118" spans="1:24" s="7" customFormat="1" ht="16.5" thickBot="1">
      <c r="A118" s="688" t="s">
        <v>306</v>
      </c>
      <c r="B118" s="689"/>
      <c r="C118" s="689"/>
      <c r="D118" s="689"/>
      <c r="E118" s="689"/>
      <c r="F118" s="690"/>
      <c r="G118" s="130">
        <f>G95+G104+G110</f>
        <v>9</v>
      </c>
      <c r="H118" s="203">
        <f>H95+H104+H110</f>
        <v>270</v>
      </c>
      <c r="I118" s="155">
        <f>I95+I104+I110</f>
        <v>102</v>
      </c>
      <c r="J118" s="146"/>
      <c r="K118" s="146"/>
      <c r="L118" s="146"/>
      <c r="M118" s="146">
        <f>M95+M104+M110</f>
        <v>168</v>
      </c>
      <c r="N118" s="145"/>
      <c r="O118" s="322"/>
      <c r="P118" s="147"/>
      <c r="Q118" s="155"/>
      <c r="R118" s="322">
        <f>R95</f>
        <v>2</v>
      </c>
      <c r="S118" s="156">
        <f>S95</f>
        <v>2</v>
      </c>
      <c r="T118" s="145">
        <f>T104</f>
        <v>2</v>
      </c>
      <c r="U118" s="322">
        <f>U110</f>
        <v>2</v>
      </c>
      <c r="V118" s="147">
        <f>V110</f>
        <v>2</v>
      </c>
      <c r="W118" s="155"/>
      <c r="X118" s="147"/>
    </row>
    <row r="119" spans="1:24" s="7" customFormat="1" ht="16.5" thickBot="1">
      <c r="A119" s="756" t="s">
        <v>182</v>
      </c>
      <c r="B119" s="674"/>
      <c r="C119" s="674"/>
      <c r="D119" s="674"/>
      <c r="E119" s="674"/>
      <c r="F119" s="674"/>
      <c r="G119" s="674"/>
      <c r="H119" s="674"/>
      <c r="I119" s="674"/>
      <c r="J119" s="674"/>
      <c r="K119" s="674"/>
      <c r="L119" s="674"/>
      <c r="M119" s="674"/>
      <c r="N119" s="674"/>
      <c r="O119" s="674"/>
      <c r="P119" s="674"/>
      <c r="Q119" s="674"/>
      <c r="R119" s="674"/>
      <c r="S119" s="674"/>
      <c r="T119" s="674"/>
      <c r="U119" s="674"/>
      <c r="V119" s="674"/>
      <c r="W119" s="674"/>
      <c r="X119" s="682"/>
    </row>
    <row r="120" spans="1:24" s="7" customFormat="1" ht="31.5">
      <c r="A120" s="571" t="s">
        <v>238</v>
      </c>
      <c r="B120" s="604" t="s">
        <v>334</v>
      </c>
      <c r="C120" s="605"/>
      <c r="D120" s="453">
        <v>3</v>
      </c>
      <c r="E120" s="568"/>
      <c r="F120" s="572"/>
      <c r="G120" s="442">
        <v>5.5</v>
      </c>
      <c r="H120" s="573">
        <f>G120*30</f>
        <v>165</v>
      </c>
      <c r="I120" s="574">
        <v>60</v>
      </c>
      <c r="J120" s="568"/>
      <c r="K120" s="568"/>
      <c r="L120" s="568"/>
      <c r="M120" s="575">
        <f aca="true" t="shared" si="20" ref="M120:M126">H120-I120</f>
        <v>105</v>
      </c>
      <c r="N120" s="565"/>
      <c r="O120" s="566"/>
      <c r="P120" s="567"/>
      <c r="Q120" s="563">
        <v>4</v>
      </c>
      <c r="R120" s="566"/>
      <c r="S120" s="564"/>
      <c r="T120" s="565"/>
      <c r="U120" s="566"/>
      <c r="V120" s="567"/>
      <c r="W120" s="563"/>
      <c r="X120" s="567"/>
    </row>
    <row r="121" spans="1:24" s="7" customFormat="1" ht="15.75">
      <c r="A121" s="195" t="s">
        <v>131</v>
      </c>
      <c r="B121" s="606" t="s">
        <v>358</v>
      </c>
      <c r="C121" s="607"/>
      <c r="D121" s="179">
        <v>3</v>
      </c>
      <c r="E121" s="560"/>
      <c r="F121" s="561"/>
      <c r="G121" s="395">
        <v>5.5</v>
      </c>
      <c r="H121" s="396">
        <f aca="true" t="shared" si="21" ref="H121:H136">G121*30</f>
        <v>165</v>
      </c>
      <c r="I121" s="188">
        <f>J121+K121+L121</f>
        <v>60</v>
      </c>
      <c r="J121" s="179">
        <v>30</v>
      </c>
      <c r="K121" s="179">
        <v>30</v>
      </c>
      <c r="L121" s="179"/>
      <c r="M121" s="202">
        <f t="shared" si="20"/>
        <v>105</v>
      </c>
      <c r="N121" s="424"/>
      <c r="O121" s="558"/>
      <c r="P121" s="186"/>
      <c r="Q121" s="188">
        <v>4</v>
      </c>
      <c r="R121" s="558"/>
      <c r="S121" s="202"/>
      <c r="T121" s="424"/>
      <c r="U121" s="558"/>
      <c r="V121" s="186"/>
      <c r="W121" s="188"/>
      <c r="X121" s="186"/>
    </row>
    <row r="122" spans="1:24" s="7" customFormat="1" ht="15.75">
      <c r="A122" s="195" t="s">
        <v>273</v>
      </c>
      <c r="B122" s="606" t="s">
        <v>369</v>
      </c>
      <c r="C122" s="607"/>
      <c r="D122" s="179">
        <v>3</v>
      </c>
      <c r="E122" s="560"/>
      <c r="F122" s="561"/>
      <c r="G122" s="395">
        <v>5.5</v>
      </c>
      <c r="H122" s="396">
        <f t="shared" si="21"/>
        <v>165</v>
      </c>
      <c r="I122" s="188">
        <f>J122+K122+L122</f>
        <v>60</v>
      </c>
      <c r="J122" s="179">
        <v>30</v>
      </c>
      <c r="K122" s="179">
        <v>30</v>
      </c>
      <c r="L122" s="179"/>
      <c r="M122" s="202">
        <f t="shared" si="20"/>
        <v>105</v>
      </c>
      <c r="N122" s="424"/>
      <c r="O122" s="558"/>
      <c r="P122" s="186"/>
      <c r="Q122" s="188">
        <v>4</v>
      </c>
      <c r="R122" s="558"/>
      <c r="S122" s="202"/>
      <c r="T122" s="424"/>
      <c r="U122" s="558"/>
      <c r="V122" s="186"/>
      <c r="W122" s="188"/>
      <c r="X122" s="186"/>
    </row>
    <row r="123" spans="1:24" s="7" customFormat="1" ht="31.5">
      <c r="A123" s="195" t="s">
        <v>239</v>
      </c>
      <c r="B123" s="608" t="s">
        <v>335</v>
      </c>
      <c r="C123" s="607"/>
      <c r="D123" s="179" t="s">
        <v>155</v>
      </c>
      <c r="E123" s="560"/>
      <c r="F123" s="561"/>
      <c r="G123" s="390">
        <v>3</v>
      </c>
      <c r="H123" s="402">
        <f>G123*30</f>
        <v>90</v>
      </c>
      <c r="I123" s="559">
        <v>30</v>
      </c>
      <c r="J123" s="560"/>
      <c r="K123" s="560"/>
      <c r="L123" s="560"/>
      <c r="M123" s="561">
        <f t="shared" si="20"/>
        <v>60</v>
      </c>
      <c r="N123" s="424"/>
      <c r="O123" s="558"/>
      <c r="P123" s="186"/>
      <c r="Q123" s="188"/>
      <c r="R123" s="558">
        <v>3</v>
      </c>
      <c r="S123" s="202"/>
      <c r="T123" s="424"/>
      <c r="U123" s="558"/>
      <c r="V123" s="186"/>
      <c r="W123" s="188"/>
      <c r="X123" s="186"/>
    </row>
    <row r="124" spans="1:24" s="7" customFormat="1" ht="15.75">
      <c r="A124" s="195" t="s">
        <v>134</v>
      </c>
      <c r="B124" s="606" t="s">
        <v>35</v>
      </c>
      <c r="C124" s="607"/>
      <c r="D124" s="179" t="s">
        <v>155</v>
      </c>
      <c r="E124" s="560"/>
      <c r="F124" s="561"/>
      <c r="G124" s="395">
        <v>3</v>
      </c>
      <c r="H124" s="396">
        <f t="shared" si="21"/>
        <v>90</v>
      </c>
      <c r="I124" s="188">
        <f>J124+K124+L124</f>
        <v>30</v>
      </c>
      <c r="J124" s="179">
        <v>20</v>
      </c>
      <c r="K124" s="179"/>
      <c r="L124" s="179">
        <v>10</v>
      </c>
      <c r="M124" s="202">
        <f t="shared" si="20"/>
        <v>60</v>
      </c>
      <c r="N124" s="424"/>
      <c r="O124" s="558"/>
      <c r="P124" s="186"/>
      <c r="Q124" s="188"/>
      <c r="R124" s="558">
        <v>3</v>
      </c>
      <c r="S124" s="202"/>
      <c r="T124" s="424"/>
      <c r="U124" s="558"/>
      <c r="V124" s="186"/>
      <c r="W124" s="188"/>
      <c r="X124" s="186"/>
    </row>
    <row r="125" spans="1:24" s="7" customFormat="1" ht="15.75">
      <c r="A125" s="195" t="s">
        <v>274</v>
      </c>
      <c r="B125" s="606" t="s">
        <v>129</v>
      </c>
      <c r="C125" s="607"/>
      <c r="D125" s="179" t="s">
        <v>155</v>
      </c>
      <c r="E125" s="560"/>
      <c r="F125" s="561"/>
      <c r="G125" s="395">
        <v>3</v>
      </c>
      <c r="H125" s="396">
        <f t="shared" si="21"/>
        <v>90</v>
      </c>
      <c r="I125" s="188">
        <f>J125+K125+L125</f>
        <v>30</v>
      </c>
      <c r="J125" s="179">
        <v>20</v>
      </c>
      <c r="K125" s="179"/>
      <c r="L125" s="179">
        <v>10</v>
      </c>
      <c r="M125" s="202">
        <f t="shared" si="20"/>
        <v>60</v>
      </c>
      <c r="N125" s="424"/>
      <c r="O125" s="558"/>
      <c r="P125" s="186"/>
      <c r="Q125" s="188"/>
      <c r="R125" s="558">
        <v>3</v>
      </c>
      <c r="S125" s="202"/>
      <c r="T125" s="424"/>
      <c r="U125" s="558"/>
      <c r="V125" s="186"/>
      <c r="W125" s="188"/>
      <c r="X125" s="186"/>
    </row>
    <row r="126" spans="1:24" s="7" customFormat="1" ht="31.5">
      <c r="A126" s="195" t="s">
        <v>240</v>
      </c>
      <c r="B126" s="608" t="s">
        <v>336</v>
      </c>
      <c r="C126" s="607"/>
      <c r="D126" s="179" t="s">
        <v>304</v>
      </c>
      <c r="E126" s="560"/>
      <c r="F126" s="561"/>
      <c r="G126" s="390">
        <v>9</v>
      </c>
      <c r="H126" s="402">
        <f t="shared" si="21"/>
        <v>270</v>
      </c>
      <c r="I126" s="559">
        <v>102</v>
      </c>
      <c r="J126" s="560"/>
      <c r="K126" s="560"/>
      <c r="L126" s="560"/>
      <c r="M126" s="561">
        <f t="shared" si="20"/>
        <v>168</v>
      </c>
      <c r="N126" s="424"/>
      <c r="O126" s="558"/>
      <c r="P126" s="186"/>
      <c r="Q126" s="188"/>
      <c r="R126" s="558">
        <v>2</v>
      </c>
      <c r="S126" s="202">
        <v>6</v>
      </c>
      <c r="T126" s="424">
        <v>2</v>
      </c>
      <c r="U126" s="558"/>
      <c r="V126" s="186"/>
      <c r="W126" s="188"/>
      <c r="X126" s="186"/>
    </row>
    <row r="127" spans="1:24" s="7" customFormat="1" ht="31.5">
      <c r="A127" s="195"/>
      <c r="B127" s="608" t="s">
        <v>342</v>
      </c>
      <c r="C127" s="607"/>
      <c r="D127" s="179" t="s">
        <v>156</v>
      </c>
      <c r="E127" s="560"/>
      <c r="F127" s="561"/>
      <c r="G127" s="395">
        <v>6.5</v>
      </c>
      <c r="H127" s="396">
        <f t="shared" si="21"/>
        <v>195</v>
      </c>
      <c r="I127" s="188">
        <v>72</v>
      </c>
      <c r="J127" s="179"/>
      <c r="K127" s="179"/>
      <c r="L127" s="179"/>
      <c r="M127" s="202">
        <f>H127-I127</f>
        <v>123</v>
      </c>
      <c r="N127" s="424"/>
      <c r="O127" s="558"/>
      <c r="P127" s="186"/>
      <c r="Q127" s="188"/>
      <c r="R127" s="558">
        <v>2</v>
      </c>
      <c r="S127" s="202">
        <v>6</v>
      </c>
      <c r="T127" s="424"/>
      <c r="U127" s="558"/>
      <c r="V127" s="186"/>
      <c r="W127" s="188"/>
      <c r="X127" s="186"/>
    </row>
    <row r="128" spans="1:24" s="7" customFormat="1" ht="31.5">
      <c r="A128" s="195"/>
      <c r="B128" s="608" t="s">
        <v>343</v>
      </c>
      <c r="C128" s="607"/>
      <c r="D128" s="179">
        <v>5</v>
      </c>
      <c r="E128" s="560"/>
      <c r="F128" s="561"/>
      <c r="G128" s="395">
        <v>2.5</v>
      </c>
      <c r="H128" s="396">
        <f t="shared" si="21"/>
        <v>75</v>
      </c>
      <c r="I128" s="188">
        <v>30</v>
      </c>
      <c r="J128" s="179"/>
      <c r="K128" s="179"/>
      <c r="L128" s="179"/>
      <c r="M128" s="202">
        <f>H128-I128</f>
        <v>45</v>
      </c>
      <c r="N128" s="424"/>
      <c r="O128" s="558"/>
      <c r="P128" s="186"/>
      <c r="Q128" s="188"/>
      <c r="R128" s="558"/>
      <c r="S128" s="202"/>
      <c r="T128" s="424">
        <v>2</v>
      </c>
      <c r="U128" s="558"/>
      <c r="V128" s="186"/>
      <c r="W128" s="188"/>
      <c r="X128" s="186"/>
    </row>
    <row r="129" spans="1:24" s="7" customFormat="1" ht="15.75">
      <c r="A129" s="195" t="s">
        <v>133</v>
      </c>
      <c r="B129" s="609" t="s">
        <v>368</v>
      </c>
      <c r="C129" s="607"/>
      <c r="D129" s="179"/>
      <c r="E129" s="560"/>
      <c r="F129" s="561"/>
      <c r="G129" s="395">
        <f>G130+G131+G132</f>
        <v>9</v>
      </c>
      <c r="H129" s="396">
        <f>H130+H131+H132</f>
        <v>270</v>
      </c>
      <c r="I129" s="188">
        <f>I130+I131+I132</f>
        <v>102</v>
      </c>
      <c r="J129" s="179">
        <f>J130+J131+J132</f>
        <v>51</v>
      </c>
      <c r="K129" s="179">
        <f>K130+K131+K132</f>
        <v>51</v>
      </c>
      <c r="L129" s="179"/>
      <c r="M129" s="202">
        <f>M130+M131+M132</f>
        <v>168</v>
      </c>
      <c r="N129" s="424"/>
      <c r="O129" s="558"/>
      <c r="P129" s="186"/>
      <c r="Q129" s="188"/>
      <c r="R129" s="558"/>
      <c r="S129" s="202"/>
      <c r="T129" s="424"/>
      <c r="U129" s="558"/>
      <c r="V129" s="186"/>
      <c r="W129" s="188"/>
      <c r="X129" s="186"/>
    </row>
    <row r="130" spans="1:24" s="7" customFormat="1" ht="15.75">
      <c r="A130" s="195" t="s">
        <v>276</v>
      </c>
      <c r="B130" s="609" t="s">
        <v>368</v>
      </c>
      <c r="C130" s="607"/>
      <c r="D130" s="179"/>
      <c r="E130" s="560"/>
      <c r="F130" s="561"/>
      <c r="G130" s="395">
        <v>1.5</v>
      </c>
      <c r="H130" s="396">
        <f t="shared" si="21"/>
        <v>45</v>
      </c>
      <c r="I130" s="188">
        <f>J130+K130+L130</f>
        <v>18</v>
      </c>
      <c r="J130" s="179">
        <v>9</v>
      </c>
      <c r="K130" s="179">
        <v>9</v>
      </c>
      <c r="L130" s="179"/>
      <c r="M130" s="202">
        <f>H130-I130</f>
        <v>27</v>
      </c>
      <c r="N130" s="424"/>
      <c r="O130" s="558"/>
      <c r="P130" s="186"/>
      <c r="Q130" s="188"/>
      <c r="R130" s="558">
        <v>2</v>
      </c>
      <c r="S130" s="202"/>
      <c r="T130" s="424"/>
      <c r="U130" s="558"/>
      <c r="V130" s="186"/>
      <c r="W130" s="188"/>
      <c r="X130" s="186"/>
    </row>
    <row r="131" spans="1:24" s="7" customFormat="1" ht="15.75">
      <c r="A131" s="195" t="s">
        <v>277</v>
      </c>
      <c r="B131" s="609" t="s">
        <v>368</v>
      </c>
      <c r="C131" s="607"/>
      <c r="D131" s="179" t="s">
        <v>156</v>
      </c>
      <c r="E131" s="560"/>
      <c r="F131" s="561"/>
      <c r="G131" s="395">
        <v>5</v>
      </c>
      <c r="H131" s="396">
        <f t="shared" si="21"/>
        <v>150</v>
      </c>
      <c r="I131" s="188">
        <f>J131+K131+L131</f>
        <v>54</v>
      </c>
      <c r="J131" s="179">
        <v>27</v>
      </c>
      <c r="K131" s="179">
        <v>27</v>
      </c>
      <c r="L131" s="179"/>
      <c r="M131" s="202">
        <f>H131-I131</f>
        <v>96</v>
      </c>
      <c r="N131" s="424"/>
      <c r="O131" s="558"/>
      <c r="P131" s="186"/>
      <c r="Q131" s="188"/>
      <c r="R131" s="558"/>
      <c r="S131" s="202">
        <v>6</v>
      </c>
      <c r="T131" s="424"/>
      <c r="U131" s="558"/>
      <c r="V131" s="186"/>
      <c r="W131" s="188"/>
      <c r="X131" s="186"/>
    </row>
    <row r="132" spans="1:24" s="7" customFormat="1" ht="15.75">
      <c r="A132" s="195" t="s">
        <v>302</v>
      </c>
      <c r="B132" s="609" t="s">
        <v>368</v>
      </c>
      <c r="C132" s="607"/>
      <c r="D132" s="179">
        <v>5</v>
      </c>
      <c r="E132" s="560"/>
      <c r="F132" s="561"/>
      <c r="G132" s="395">
        <v>2.5</v>
      </c>
      <c r="H132" s="396">
        <f t="shared" si="21"/>
        <v>75</v>
      </c>
      <c r="I132" s="188">
        <f>J132+K132+L132</f>
        <v>30</v>
      </c>
      <c r="J132" s="179">
        <v>15</v>
      </c>
      <c r="K132" s="179">
        <v>15</v>
      </c>
      <c r="L132" s="179"/>
      <c r="M132" s="202">
        <f>H132-I132</f>
        <v>45</v>
      </c>
      <c r="N132" s="424"/>
      <c r="O132" s="558"/>
      <c r="P132" s="186"/>
      <c r="Q132" s="188"/>
      <c r="R132" s="558"/>
      <c r="S132" s="202"/>
      <c r="T132" s="424">
        <v>2</v>
      </c>
      <c r="U132" s="558"/>
      <c r="V132" s="186"/>
      <c r="W132" s="188"/>
      <c r="X132" s="186"/>
    </row>
    <row r="133" spans="1:24" s="7" customFormat="1" ht="31.5">
      <c r="A133" s="195" t="s">
        <v>275</v>
      </c>
      <c r="B133" s="609" t="s">
        <v>367</v>
      </c>
      <c r="C133" s="607"/>
      <c r="D133" s="179"/>
      <c r="E133" s="560"/>
      <c r="F133" s="561"/>
      <c r="G133" s="395">
        <f>G134+G135+G136</f>
        <v>9</v>
      </c>
      <c r="H133" s="396">
        <f>H134+H135+H136</f>
        <v>270</v>
      </c>
      <c r="I133" s="188">
        <f>I134+I135+I136</f>
        <v>102</v>
      </c>
      <c r="J133" s="179">
        <f>J134+J135+J136</f>
        <v>51</v>
      </c>
      <c r="K133" s="179">
        <f>K134+K135+K136</f>
        <v>51</v>
      </c>
      <c r="L133" s="179"/>
      <c r="M133" s="202">
        <f>M134+M135+M136</f>
        <v>168</v>
      </c>
      <c r="N133" s="424"/>
      <c r="O133" s="558"/>
      <c r="P133" s="186"/>
      <c r="Q133" s="188"/>
      <c r="R133" s="558"/>
      <c r="S133" s="202"/>
      <c r="T133" s="424"/>
      <c r="U133" s="558"/>
      <c r="V133" s="186"/>
      <c r="W133" s="188"/>
      <c r="X133" s="186"/>
    </row>
    <row r="134" spans="1:24" s="7" customFormat="1" ht="31.5">
      <c r="A134" s="195" t="s">
        <v>278</v>
      </c>
      <c r="B134" s="609" t="s">
        <v>367</v>
      </c>
      <c r="C134" s="607"/>
      <c r="D134" s="179"/>
      <c r="E134" s="560"/>
      <c r="F134" s="561"/>
      <c r="G134" s="395">
        <v>1.5</v>
      </c>
      <c r="H134" s="396">
        <f t="shared" si="21"/>
        <v>45</v>
      </c>
      <c r="I134" s="188">
        <f>J134+K134+L134</f>
        <v>18</v>
      </c>
      <c r="J134" s="179">
        <v>9</v>
      </c>
      <c r="K134" s="179">
        <v>9</v>
      </c>
      <c r="L134" s="179"/>
      <c r="M134" s="202">
        <f aca="true" t="shared" si="22" ref="M134:M139">H134-I134</f>
        <v>27</v>
      </c>
      <c r="N134" s="424"/>
      <c r="O134" s="558"/>
      <c r="P134" s="186"/>
      <c r="Q134" s="188"/>
      <c r="R134" s="558">
        <v>2</v>
      </c>
      <c r="S134" s="202"/>
      <c r="T134" s="424"/>
      <c r="U134" s="558"/>
      <c r="V134" s="186"/>
      <c r="W134" s="188"/>
      <c r="X134" s="186"/>
    </row>
    <row r="135" spans="1:24" s="7" customFormat="1" ht="31.5">
      <c r="A135" s="195" t="s">
        <v>279</v>
      </c>
      <c r="B135" s="609" t="s">
        <v>367</v>
      </c>
      <c r="C135" s="607"/>
      <c r="D135" s="179" t="s">
        <v>156</v>
      </c>
      <c r="E135" s="560"/>
      <c r="F135" s="561"/>
      <c r="G135" s="395">
        <v>5</v>
      </c>
      <c r="H135" s="396">
        <f t="shared" si="21"/>
        <v>150</v>
      </c>
      <c r="I135" s="188">
        <f>J135+K135+L135</f>
        <v>54</v>
      </c>
      <c r="J135" s="179">
        <v>27</v>
      </c>
      <c r="K135" s="179">
        <v>27</v>
      </c>
      <c r="L135" s="179"/>
      <c r="M135" s="202">
        <f t="shared" si="22"/>
        <v>96</v>
      </c>
      <c r="N135" s="424"/>
      <c r="O135" s="558"/>
      <c r="P135" s="186"/>
      <c r="Q135" s="188"/>
      <c r="R135" s="558"/>
      <c r="S135" s="202">
        <v>6</v>
      </c>
      <c r="T135" s="424"/>
      <c r="U135" s="558"/>
      <c r="V135" s="186"/>
      <c r="W135" s="188"/>
      <c r="X135" s="186"/>
    </row>
    <row r="136" spans="1:24" s="7" customFormat="1" ht="31.5">
      <c r="A136" s="195" t="s">
        <v>303</v>
      </c>
      <c r="B136" s="609" t="s">
        <v>367</v>
      </c>
      <c r="C136" s="607"/>
      <c r="D136" s="179">
        <v>5</v>
      </c>
      <c r="E136" s="560"/>
      <c r="F136" s="561"/>
      <c r="G136" s="395">
        <v>2.5</v>
      </c>
      <c r="H136" s="396">
        <f t="shared" si="21"/>
        <v>75</v>
      </c>
      <c r="I136" s="188">
        <f>J136+K136+L136</f>
        <v>30</v>
      </c>
      <c r="J136" s="179">
        <v>15</v>
      </c>
      <c r="K136" s="179">
        <v>15</v>
      </c>
      <c r="L136" s="179"/>
      <c r="M136" s="202">
        <f t="shared" si="22"/>
        <v>45</v>
      </c>
      <c r="N136" s="424"/>
      <c r="O136" s="558"/>
      <c r="P136" s="186"/>
      <c r="Q136" s="188"/>
      <c r="R136" s="558"/>
      <c r="S136" s="202"/>
      <c r="T136" s="424">
        <v>2</v>
      </c>
      <c r="U136" s="558"/>
      <c r="V136" s="186"/>
      <c r="W136" s="188"/>
      <c r="X136" s="186"/>
    </row>
    <row r="137" spans="1:24" s="7" customFormat="1" ht="31.5">
      <c r="A137" s="195" t="s">
        <v>241</v>
      </c>
      <c r="B137" s="606" t="s">
        <v>337</v>
      </c>
      <c r="C137" s="610">
        <v>7</v>
      </c>
      <c r="D137" s="179" t="s">
        <v>158</v>
      </c>
      <c r="E137" s="179"/>
      <c r="F137" s="202">
        <v>7</v>
      </c>
      <c r="G137" s="390">
        <v>10</v>
      </c>
      <c r="H137" s="402">
        <f>G137*30</f>
        <v>300</v>
      </c>
      <c r="I137" s="559">
        <v>123</v>
      </c>
      <c r="J137" s="560"/>
      <c r="K137" s="560"/>
      <c r="L137" s="560"/>
      <c r="M137" s="561">
        <f t="shared" si="22"/>
        <v>177</v>
      </c>
      <c r="N137" s="424"/>
      <c r="O137" s="558"/>
      <c r="P137" s="186"/>
      <c r="Q137" s="188"/>
      <c r="R137" s="558"/>
      <c r="S137" s="202"/>
      <c r="T137" s="424"/>
      <c r="U137" s="558"/>
      <c r="V137" s="186">
        <v>7</v>
      </c>
      <c r="W137" s="188">
        <v>4</v>
      </c>
      <c r="X137" s="186"/>
    </row>
    <row r="138" spans="1:24" s="7" customFormat="1" ht="31.5">
      <c r="A138" s="195"/>
      <c r="B138" s="606" t="s">
        <v>344</v>
      </c>
      <c r="C138" s="610"/>
      <c r="D138" s="179" t="s">
        <v>158</v>
      </c>
      <c r="E138" s="179"/>
      <c r="F138" s="202"/>
      <c r="G138" s="395">
        <v>5.5</v>
      </c>
      <c r="H138" s="396">
        <f>G138*30</f>
        <v>165</v>
      </c>
      <c r="I138" s="188">
        <v>63</v>
      </c>
      <c r="J138" s="179"/>
      <c r="K138" s="179"/>
      <c r="L138" s="179"/>
      <c r="M138" s="202">
        <f t="shared" si="22"/>
        <v>102</v>
      </c>
      <c r="N138" s="424"/>
      <c r="O138" s="558"/>
      <c r="P138" s="186"/>
      <c r="Q138" s="188"/>
      <c r="R138" s="558"/>
      <c r="S138" s="202"/>
      <c r="T138" s="424"/>
      <c r="U138" s="558"/>
      <c r="V138" s="186">
        <v>7</v>
      </c>
      <c r="W138" s="188"/>
      <c r="X138" s="186"/>
    </row>
    <row r="139" spans="1:24" s="7" customFormat="1" ht="31.5">
      <c r="A139" s="195"/>
      <c r="B139" s="606" t="s">
        <v>345</v>
      </c>
      <c r="C139" s="610">
        <v>7</v>
      </c>
      <c r="D139" s="179"/>
      <c r="E139" s="179"/>
      <c r="F139" s="202">
        <v>7</v>
      </c>
      <c r="G139" s="395">
        <v>4.5</v>
      </c>
      <c r="H139" s="396">
        <f>G139*30</f>
        <v>135</v>
      </c>
      <c r="I139" s="188">
        <v>60</v>
      </c>
      <c r="J139" s="179"/>
      <c r="K139" s="179"/>
      <c r="L139" s="179"/>
      <c r="M139" s="202">
        <f t="shared" si="22"/>
        <v>75</v>
      </c>
      <c r="N139" s="424"/>
      <c r="O139" s="558"/>
      <c r="P139" s="186"/>
      <c r="Q139" s="188"/>
      <c r="R139" s="558"/>
      <c r="S139" s="202"/>
      <c r="T139" s="424"/>
      <c r="U139" s="558"/>
      <c r="V139" s="186"/>
      <c r="W139" s="188">
        <v>4</v>
      </c>
      <c r="X139" s="186"/>
    </row>
    <row r="140" spans="1:24" s="7" customFormat="1" ht="15.75">
      <c r="A140" s="195" t="s">
        <v>280</v>
      </c>
      <c r="B140" s="606" t="s">
        <v>370</v>
      </c>
      <c r="C140" s="610"/>
      <c r="D140" s="179"/>
      <c r="E140" s="179"/>
      <c r="F140" s="202"/>
      <c r="G140" s="395">
        <f aca="true" t="shared" si="23" ref="G140:M140">G141+G142+G143</f>
        <v>10</v>
      </c>
      <c r="H140" s="396">
        <f t="shared" si="23"/>
        <v>300</v>
      </c>
      <c r="I140" s="188">
        <f t="shared" si="23"/>
        <v>123</v>
      </c>
      <c r="J140" s="179">
        <f t="shared" si="23"/>
        <v>75</v>
      </c>
      <c r="K140" s="179">
        <f t="shared" si="23"/>
        <v>18</v>
      </c>
      <c r="L140" s="179">
        <f t="shared" si="23"/>
        <v>30</v>
      </c>
      <c r="M140" s="202">
        <f t="shared" si="23"/>
        <v>177</v>
      </c>
      <c r="N140" s="424"/>
      <c r="O140" s="558"/>
      <c r="P140" s="186"/>
      <c r="Q140" s="188"/>
      <c r="R140" s="558"/>
      <c r="S140" s="202"/>
      <c r="T140" s="424"/>
      <c r="U140" s="558"/>
      <c r="V140" s="186"/>
      <c r="W140" s="188"/>
      <c r="X140" s="186"/>
    </row>
    <row r="141" spans="1:24" s="7" customFormat="1" ht="15.75">
      <c r="A141" s="195" t="s">
        <v>281</v>
      </c>
      <c r="B141" s="606" t="s">
        <v>370</v>
      </c>
      <c r="C141" s="610"/>
      <c r="D141" s="179" t="s">
        <v>158</v>
      </c>
      <c r="E141" s="179"/>
      <c r="F141" s="202"/>
      <c r="G141" s="395">
        <v>5.5</v>
      </c>
      <c r="H141" s="396">
        <f>G141*30</f>
        <v>165</v>
      </c>
      <c r="I141" s="188">
        <f>J141+K141+L141</f>
        <v>63</v>
      </c>
      <c r="J141" s="179">
        <v>45</v>
      </c>
      <c r="K141" s="179">
        <v>18</v>
      </c>
      <c r="L141" s="179"/>
      <c r="M141" s="202">
        <f>H141-I141</f>
        <v>102</v>
      </c>
      <c r="N141" s="424"/>
      <c r="O141" s="558"/>
      <c r="P141" s="186"/>
      <c r="Q141" s="188"/>
      <c r="R141" s="558"/>
      <c r="S141" s="202"/>
      <c r="T141" s="424"/>
      <c r="U141" s="558"/>
      <c r="V141" s="186">
        <v>7</v>
      </c>
      <c r="W141" s="188"/>
      <c r="X141" s="186"/>
    </row>
    <row r="142" spans="1:24" s="7" customFormat="1" ht="15.75">
      <c r="A142" s="195" t="s">
        <v>282</v>
      </c>
      <c r="B142" s="606" t="s">
        <v>370</v>
      </c>
      <c r="C142" s="610">
        <v>7</v>
      </c>
      <c r="D142" s="179"/>
      <c r="E142" s="179"/>
      <c r="F142" s="202"/>
      <c r="G142" s="395">
        <v>3</v>
      </c>
      <c r="H142" s="396">
        <f>G142*30</f>
        <v>90</v>
      </c>
      <c r="I142" s="188">
        <f>J142+K142+L142</f>
        <v>45</v>
      </c>
      <c r="J142" s="179">
        <v>30</v>
      </c>
      <c r="K142" s="179"/>
      <c r="L142" s="179">
        <v>15</v>
      </c>
      <c r="M142" s="202">
        <f>H142-I142</f>
        <v>45</v>
      </c>
      <c r="N142" s="424"/>
      <c r="O142" s="558"/>
      <c r="P142" s="186"/>
      <c r="Q142" s="188"/>
      <c r="R142" s="558"/>
      <c r="S142" s="202"/>
      <c r="T142" s="424"/>
      <c r="U142" s="558"/>
      <c r="V142" s="186"/>
      <c r="W142" s="188">
        <v>3</v>
      </c>
      <c r="X142" s="186"/>
    </row>
    <row r="143" spans="1:24" s="7" customFormat="1" ht="31.5">
      <c r="A143" s="195" t="s">
        <v>283</v>
      </c>
      <c r="B143" s="606" t="s">
        <v>373</v>
      </c>
      <c r="C143" s="610"/>
      <c r="D143" s="179"/>
      <c r="E143" s="179"/>
      <c r="F143" s="202">
        <v>7</v>
      </c>
      <c r="G143" s="395">
        <v>1.5</v>
      </c>
      <c r="H143" s="396">
        <f>G143*30</f>
        <v>45</v>
      </c>
      <c r="I143" s="188">
        <f>J143+K143+L143</f>
        <v>15</v>
      </c>
      <c r="J143" s="179"/>
      <c r="K143" s="179"/>
      <c r="L143" s="179">
        <v>15</v>
      </c>
      <c r="M143" s="202">
        <f>H143-I143</f>
        <v>30</v>
      </c>
      <c r="N143" s="424"/>
      <c r="O143" s="558"/>
      <c r="P143" s="186"/>
      <c r="Q143" s="188"/>
      <c r="R143" s="558"/>
      <c r="S143" s="202"/>
      <c r="T143" s="424"/>
      <c r="U143" s="558"/>
      <c r="V143" s="186"/>
      <c r="W143" s="188">
        <v>1</v>
      </c>
      <c r="X143" s="186"/>
    </row>
    <row r="144" spans="1:24" s="7" customFormat="1" ht="31.5">
      <c r="A144" s="195" t="s">
        <v>284</v>
      </c>
      <c r="B144" s="606" t="s">
        <v>371</v>
      </c>
      <c r="C144" s="610"/>
      <c r="D144" s="179"/>
      <c r="E144" s="179"/>
      <c r="F144" s="202"/>
      <c r="G144" s="395">
        <f aca="true" t="shared" si="24" ref="G144:M144">G145+G146+G147</f>
        <v>10</v>
      </c>
      <c r="H144" s="396">
        <f t="shared" si="24"/>
        <v>300</v>
      </c>
      <c r="I144" s="188">
        <f t="shared" si="24"/>
        <v>123</v>
      </c>
      <c r="J144" s="179">
        <f t="shared" si="24"/>
        <v>75</v>
      </c>
      <c r="K144" s="179">
        <f t="shared" si="24"/>
        <v>18</v>
      </c>
      <c r="L144" s="179">
        <f t="shared" si="24"/>
        <v>30</v>
      </c>
      <c r="M144" s="202">
        <f t="shared" si="24"/>
        <v>177</v>
      </c>
      <c r="N144" s="424"/>
      <c r="O144" s="558"/>
      <c r="P144" s="186"/>
      <c r="Q144" s="188"/>
      <c r="R144" s="558"/>
      <c r="S144" s="202"/>
      <c r="T144" s="424"/>
      <c r="U144" s="558"/>
      <c r="V144" s="186"/>
      <c r="W144" s="188"/>
      <c r="X144" s="186"/>
    </row>
    <row r="145" spans="1:24" s="7" customFormat="1" ht="31.5">
      <c r="A145" s="195" t="s">
        <v>285</v>
      </c>
      <c r="B145" s="606" t="s">
        <v>371</v>
      </c>
      <c r="C145" s="610"/>
      <c r="D145" s="179" t="s">
        <v>158</v>
      </c>
      <c r="E145" s="179"/>
      <c r="F145" s="202"/>
      <c r="G145" s="395">
        <v>5.5</v>
      </c>
      <c r="H145" s="396">
        <f aca="true" t="shared" si="25" ref="H145:H154">G145*30</f>
        <v>165</v>
      </c>
      <c r="I145" s="188">
        <f aca="true" t="shared" si="26" ref="I145:I153">J145+K145+L145</f>
        <v>63</v>
      </c>
      <c r="J145" s="179">
        <v>45</v>
      </c>
      <c r="K145" s="179">
        <v>18</v>
      </c>
      <c r="L145" s="179"/>
      <c r="M145" s="202">
        <f aca="true" t="shared" si="27" ref="M145:M154">H145-I145</f>
        <v>102</v>
      </c>
      <c r="N145" s="424"/>
      <c r="O145" s="558"/>
      <c r="P145" s="186"/>
      <c r="Q145" s="188"/>
      <c r="R145" s="558"/>
      <c r="S145" s="202"/>
      <c r="T145" s="424"/>
      <c r="U145" s="558"/>
      <c r="V145" s="186">
        <v>7</v>
      </c>
      <c r="W145" s="188"/>
      <c r="X145" s="186"/>
    </row>
    <row r="146" spans="1:24" s="7" customFormat="1" ht="31.5">
      <c r="A146" s="195" t="s">
        <v>286</v>
      </c>
      <c r="B146" s="606" t="s">
        <v>371</v>
      </c>
      <c r="C146" s="610">
        <v>7</v>
      </c>
      <c r="D146" s="179"/>
      <c r="E146" s="179"/>
      <c r="F146" s="202"/>
      <c r="G146" s="395">
        <v>3</v>
      </c>
      <c r="H146" s="396">
        <f t="shared" si="25"/>
        <v>90</v>
      </c>
      <c r="I146" s="188">
        <f t="shared" si="26"/>
        <v>45</v>
      </c>
      <c r="J146" s="179">
        <v>30</v>
      </c>
      <c r="K146" s="179"/>
      <c r="L146" s="179">
        <v>15</v>
      </c>
      <c r="M146" s="202">
        <f t="shared" si="27"/>
        <v>45</v>
      </c>
      <c r="N146" s="424"/>
      <c r="O146" s="558"/>
      <c r="P146" s="186"/>
      <c r="Q146" s="188"/>
      <c r="R146" s="558"/>
      <c r="S146" s="202"/>
      <c r="T146" s="424"/>
      <c r="U146" s="558"/>
      <c r="V146" s="186"/>
      <c r="W146" s="188">
        <v>3</v>
      </c>
      <c r="X146" s="186"/>
    </row>
    <row r="147" spans="1:24" s="7" customFormat="1" ht="38.25" customHeight="1">
      <c r="A147" s="195" t="s">
        <v>287</v>
      </c>
      <c r="B147" s="606" t="s">
        <v>372</v>
      </c>
      <c r="C147" s="610"/>
      <c r="D147" s="179"/>
      <c r="E147" s="179"/>
      <c r="F147" s="202">
        <v>7</v>
      </c>
      <c r="G147" s="395">
        <v>1.5</v>
      </c>
      <c r="H147" s="396">
        <f t="shared" si="25"/>
        <v>45</v>
      </c>
      <c r="I147" s="188">
        <f t="shared" si="26"/>
        <v>15</v>
      </c>
      <c r="J147" s="179"/>
      <c r="K147" s="179"/>
      <c r="L147" s="179">
        <v>15</v>
      </c>
      <c r="M147" s="202">
        <f t="shared" si="27"/>
        <v>30</v>
      </c>
      <c r="N147" s="424"/>
      <c r="O147" s="558"/>
      <c r="P147" s="186"/>
      <c r="Q147" s="188"/>
      <c r="R147" s="558"/>
      <c r="S147" s="202"/>
      <c r="T147" s="424"/>
      <c r="U147" s="558"/>
      <c r="V147" s="186"/>
      <c r="W147" s="188">
        <v>1</v>
      </c>
      <c r="X147" s="186"/>
    </row>
    <row r="148" spans="1:24" s="7" customFormat="1" ht="31.5">
      <c r="A148" s="195" t="s">
        <v>242</v>
      </c>
      <c r="B148" s="606" t="s">
        <v>338</v>
      </c>
      <c r="C148" s="607"/>
      <c r="D148" s="179">
        <v>7</v>
      </c>
      <c r="E148" s="560"/>
      <c r="F148" s="561"/>
      <c r="G148" s="390">
        <v>4</v>
      </c>
      <c r="H148" s="402">
        <f t="shared" si="25"/>
        <v>120</v>
      </c>
      <c r="I148" s="559">
        <v>60</v>
      </c>
      <c r="J148" s="560"/>
      <c r="K148" s="560"/>
      <c r="L148" s="560"/>
      <c r="M148" s="561">
        <f t="shared" si="27"/>
        <v>60</v>
      </c>
      <c r="N148" s="424"/>
      <c r="O148" s="558"/>
      <c r="P148" s="186"/>
      <c r="Q148" s="188"/>
      <c r="R148" s="558"/>
      <c r="S148" s="202"/>
      <c r="T148" s="424"/>
      <c r="U148" s="558"/>
      <c r="V148" s="186"/>
      <c r="W148" s="188">
        <v>4</v>
      </c>
      <c r="X148" s="186"/>
    </row>
    <row r="149" spans="1:24" s="7" customFormat="1" ht="15.75">
      <c r="A149" s="195" t="s">
        <v>288</v>
      </c>
      <c r="B149" s="606" t="s">
        <v>148</v>
      </c>
      <c r="C149" s="607"/>
      <c r="D149" s="179">
        <v>7</v>
      </c>
      <c r="E149" s="560"/>
      <c r="F149" s="561"/>
      <c r="G149" s="395">
        <v>4</v>
      </c>
      <c r="H149" s="396">
        <f t="shared" si="25"/>
        <v>120</v>
      </c>
      <c r="I149" s="188">
        <f t="shared" si="26"/>
        <v>60</v>
      </c>
      <c r="J149" s="179">
        <v>30</v>
      </c>
      <c r="K149" s="179">
        <v>30</v>
      </c>
      <c r="L149" s="179"/>
      <c r="M149" s="202">
        <f t="shared" si="27"/>
        <v>60</v>
      </c>
      <c r="N149" s="424"/>
      <c r="O149" s="558"/>
      <c r="P149" s="186"/>
      <c r="Q149" s="188"/>
      <c r="R149" s="558"/>
      <c r="S149" s="202"/>
      <c r="T149" s="424"/>
      <c r="U149" s="558"/>
      <c r="V149" s="186"/>
      <c r="W149" s="188">
        <v>4</v>
      </c>
      <c r="X149" s="186"/>
    </row>
    <row r="150" spans="1:24" s="7" customFormat="1" ht="15.75">
      <c r="A150" s="195" t="s">
        <v>289</v>
      </c>
      <c r="B150" s="606" t="s">
        <v>366</v>
      </c>
      <c r="C150" s="607"/>
      <c r="D150" s="179">
        <v>7</v>
      </c>
      <c r="E150" s="560"/>
      <c r="F150" s="561"/>
      <c r="G150" s="395">
        <v>4</v>
      </c>
      <c r="H150" s="396">
        <f t="shared" si="25"/>
        <v>120</v>
      </c>
      <c r="I150" s="188">
        <f t="shared" si="26"/>
        <v>60</v>
      </c>
      <c r="J150" s="179">
        <v>30</v>
      </c>
      <c r="K150" s="179">
        <v>30</v>
      </c>
      <c r="L150" s="179"/>
      <c r="M150" s="202">
        <f t="shared" si="27"/>
        <v>60</v>
      </c>
      <c r="N150" s="424"/>
      <c r="O150" s="558"/>
      <c r="P150" s="186"/>
      <c r="Q150" s="188"/>
      <c r="R150" s="558"/>
      <c r="S150" s="202"/>
      <c r="T150" s="424"/>
      <c r="U150" s="558"/>
      <c r="V150" s="186"/>
      <c r="W150" s="188">
        <v>4</v>
      </c>
      <c r="X150" s="186"/>
    </row>
    <row r="151" spans="1:24" s="7" customFormat="1" ht="31.5">
      <c r="A151" s="195" t="s">
        <v>243</v>
      </c>
      <c r="B151" s="606" t="s">
        <v>339</v>
      </c>
      <c r="C151" s="607"/>
      <c r="D151" s="179">
        <v>7</v>
      </c>
      <c r="E151" s="560"/>
      <c r="F151" s="561"/>
      <c r="G151" s="390">
        <v>3</v>
      </c>
      <c r="H151" s="402">
        <f t="shared" si="25"/>
        <v>90</v>
      </c>
      <c r="I151" s="559">
        <v>45</v>
      </c>
      <c r="J151" s="560"/>
      <c r="K151" s="560"/>
      <c r="L151" s="560"/>
      <c r="M151" s="561">
        <f t="shared" si="27"/>
        <v>45</v>
      </c>
      <c r="N151" s="424"/>
      <c r="O151" s="558"/>
      <c r="P151" s="186"/>
      <c r="Q151" s="188"/>
      <c r="R151" s="558"/>
      <c r="S151" s="202"/>
      <c r="T151" s="424"/>
      <c r="U151" s="558"/>
      <c r="V151" s="186"/>
      <c r="W151" s="188">
        <v>3</v>
      </c>
      <c r="X151" s="186"/>
    </row>
    <row r="152" spans="1:24" s="7" customFormat="1" ht="31.5">
      <c r="A152" s="195" t="s">
        <v>290</v>
      </c>
      <c r="B152" s="611" t="s">
        <v>359</v>
      </c>
      <c r="C152" s="607"/>
      <c r="D152" s="179">
        <v>7</v>
      </c>
      <c r="E152" s="560"/>
      <c r="F152" s="561"/>
      <c r="G152" s="395">
        <v>3</v>
      </c>
      <c r="H152" s="396">
        <f t="shared" si="25"/>
        <v>90</v>
      </c>
      <c r="I152" s="188">
        <f t="shared" si="26"/>
        <v>45</v>
      </c>
      <c r="J152" s="179">
        <v>30</v>
      </c>
      <c r="K152" s="179"/>
      <c r="L152" s="179">
        <v>15</v>
      </c>
      <c r="M152" s="202">
        <f t="shared" si="27"/>
        <v>45</v>
      </c>
      <c r="N152" s="424"/>
      <c r="O152" s="558"/>
      <c r="P152" s="186"/>
      <c r="Q152" s="188"/>
      <c r="R152" s="558"/>
      <c r="S152" s="202"/>
      <c r="T152" s="424"/>
      <c r="U152" s="558"/>
      <c r="V152" s="186"/>
      <c r="W152" s="188">
        <v>3</v>
      </c>
      <c r="X152" s="186"/>
    </row>
    <row r="153" spans="1:24" s="7" customFormat="1" ht="31.5">
      <c r="A153" s="195" t="s">
        <v>291</v>
      </c>
      <c r="B153" s="606" t="s">
        <v>108</v>
      </c>
      <c r="C153" s="610"/>
      <c r="D153" s="179">
        <v>7</v>
      </c>
      <c r="E153" s="560"/>
      <c r="F153" s="561"/>
      <c r="G153" s="395">
        <v>3</v>
      </c>
      <c r="H153" s="396">
        <f t="shared" si="25"/>
        <v>90</v>
      </c>
      <c r="I153" s="188">
        <f t="shared" si="26"/>
        <v>45</v>
      </c>
      <c r="J153" s="179">
        <v>30</v>
      </c>
      <c r="K153" s="179"/>
      <c r="L153" s="179">
        <v>15</v>
      </c>
      <c r="M153" s="202">
        <f t="shared" si="27"/>
        <v>45</v>
      </c>
      <c r="N153" s="424"/>
      <c r="O153" s="558"/>
      <c r="P153" s="186"/>
      <c r="Q153" s="188"/>
      <c r="R153" s="558"/>
      <c r="S153" s="202"/>
      <c r="T153" s="424"/>
      <c r="U153" s="558"/>
      <c r="V153" s="186"/>
      <c r="W153" s="188">
        <v>3</v>
      </c>
      <c r="X153" s="186"/>
    </row>
    <row r="154" spans="1:24" s="7" customFormat="1" ht="31.5">
      <c r="A154" s="195" t="s">
        <v>244</v>
      </c>
      <c r="B154" s="609" t="s">
        <v>305</v>
      </c>
      <c r="C154" s="610">
        <v>8</v>
      </c>
      <c r="D154" s="179">
        <v>7</v>
      </c>
      <c r="E154" s="560"/>
      <c r="F154" s="561"/>
      <c r="G154" s="390">
        <v>7.5</v>
      </c>
      <c r="H154" s="402">
        <f t="shared" si="25"/>
        <v>225</v>
      </c>
      <c r="I154" s="559">
        <v>95</v>
      </c>
      <c r="J154" s="560"/>
      <c r="K154" s="560"/>
      <c r="L154" s="560"/>
      <c r="M154" s="561">
        <f t="shared" si="27"/>
        <v>130</v>
      </c>
      <c r="N154" s="424"/>
      <c r="O154" s="558"/>
      <c r="P154" s="186"/>
      <c r="Q154" s="188"/>
      <c r="R154" s="558"/>
      <c r="S154" s="202"/>
      <c r="T154" s="424"/>
      <c r="U154" s="558"/>
      <c r="V154" s="186"/>
      <c r="W154" s="188">
        <v>2</v>
      </c>
      <c r="X154" s="186">
        <v>5</v>
      </c>
    </row>
    <row r="155" spans="1:24" s="7" customFormat="1" ht="15.75">
      <c r="A155" s="195" t="s">
        <v>247</v>
      </c>
      <c r="B155" s="606" t="s">
        <v>362</v>
      </c>
      <c r="C155" s="610"/>
      <c r="D155" s="179"/>
      <c r="E155" s="560"/>
      <c r="F155" s="561"/>
      <c r="G155" s="395">
        <f>G156+G157</f>
        <v>7.5</v>
      </c>
      <c r="H155" s="396">
        <f>H156+H157</f>
        <v>225</v>
      </c>
      <c r="I155" s="188">
        <f>I156+I157</f>
        <v>95</v>
      </c>
      <c r="J155" s="179">
        <f>J156+J157</f>
        <v>41</v>
      </c>
      <c r="K155" s="179">
        <f>K156+K157</f>
        <v>54</v>
      </c>
      <c r="L155" s="179"/>
      <c r="M155" s="202">
        <f>M156+M157</f>
        <v>130</v>
      </c>
      <c r="N155" s="424"/>
      <c r="O155" s="558"/>
      <c r="P155" s="186"/>
      <c r="Q155" s="188"/>
      <c r="R155" s="558"/>
      <c r="S155" s="202"/>
      <c r="T155" s="424"/>
      <c r="U155" s="558"/>
      <c r="V155" s="186"/>
      <c r="W155" s="188"/>
      <c r="X155" s="186"/>
    </row>
    <row r="156" spans="1:24" s="7" customFormat="1" ht="15.75">
      <c r="A156" s="571" t="s">
        <v>292</v>
      </c>
      <c r="B156" s="606" t="s">
        <v>362</v>
      </c>
      <c r="C156" s="612"/>
      <c r="D156" s="453">
        <v>7</v>
      </c>
      <c r="E156" s="568"/>
      <c r="F156" s="572"/>
      <c r="G156" s="450">
        <v>2</v>
      </c>
      <c r="H156" s="451">
        <f>G156*30</f>
        <v>60</v>
      </c>
      <c r="I156" s="563">
        <f>J156+K156+L156</f>
        <v>30</v>
      </c>
      <c r="J156" s="453">
        <v>15</v>
      </c>
      <c r="K156" s="453">
        <v>15</v>
      </c>
      <c r="L156" s="453"/>
      <c r="M156" s="202">
        <f>H156-I156</f>
        <v>30</v>
      </c>
      <c r="N156" s="565"/>
      <c r="O156" s="566"/>
      <c r="P156" s="567"/>
      <c r="Q156" s="563"/>
      <c r="R156" s="566"/>
      <c r="S156" s="564"/>
      <c r="T156" s="565"/>
      <c r="U156" s="566"/>
      <c r="V156" s="567"/>
      <c r="W156" s="563">
        <v>2</v>
      </c>
      <c r="X156" s="567"/>
    </row>
    <row r="157" spans="1:24" s="7" customFormat="1" ht="15.75">
      <c r="A157" s="571" t="s">
        <v>293</v>
      </c>
      <c r="B157" s="606" t="s">
        <v>362</v>
      </c>
      <c r="C157" s="605">
        <v>8</v>
      </c>
      <c r="D157" s="453"/>
      <c r="E157" s="568"/>
      <c r="F157" s="572"/>
      <c r="G157" s="450">
        <v>5.5</v>
      </c>
      <c r="H157" s="451">
        <f>G157*30</f>
        <v>165</v>
      </c>
      <c r="I157" s="563">
        <f>J157+K157+L157</f>
        <v>65</v>
      </c>
      <c r="J157" s="453">
        <v>26</v>
      </c>
      <c r="K157" s="453">
        <v>39</v>
      </c>
      <c r="L157" s="453"/>
      <c r="M157" s="202">
        <f>H157-I157</f>
        <v>100</v>
      </c>
      <c r="N157" s="565"/>
      <c r="O157" s="566"/>
      <c r="P157" s="567"/>
      <c r="Q157" s="563"/>
      <c r="R157" s="566"/>
      <c r="S157" s="564"/>
      <c r="T157" s="565"/>
      <c r="U157" s="566"/>
      <c r="V157" s="567"/>
      <c r="W157" s="563"/>
      <c r="X157" s="567">
        <v>5</v>
      </c>
    </row>
    <row r="158" spans="1:24" s="7" customFormat="1" ht="15.75">
      <c r="A158" s="571" t="s">
        <v>248</v>
      </c>
      <c r="B158" s="606" t="s">
        <v>363</v>
      </c>
      <c r="C158" s="605"/>
      <c r="D158" s="453"/>
      <c r="E158" s="568"/>
      <c r="F158" s="572"/>
      <c r="G158" s="450">
        <f>G159+G160</f>
        <v>7.5</v>
      </c>
      <c r="H158" s="451">
        <f>H159+H160</f>
        <v>225</v>
      </c>
      <c r="I158" s="563">
        <f>I159+I160</f>
        <v>95</v>
      </c>
      <c r="J158" s="453">
        <f>J159+J160</f>
        <v>41</v>
      </c>
      <c r="K158" s="453">
        <f>K159+K160</f>
        <v>54</v>
      </c>
      <c r="L158" s="453"/>
      <c r="M158" s="202">
        <f>M159+M160</f>
        <v>130</v>
      </c>
      <c r="N158" s="565"/>
      <c r="O158" s="566"/>
      <c r="P158" s="567"/>
      <c r="Q158" s="563"/>
      <c r="R158" s="566"/>
      <c r="S158" s="564"/>
      <c r="T158" s="565"/>
      <c r="U158" s="566"/>
      <c r="V158" s="567"/>
      <c r="W158" s="563"/>
      <c r="X158" s="567"/>
    </row>
    <row r="159" spans="1:24" s="7" customFormat="1" ht="15.75">
      <c r="A159" s="571" t="s">
        <v>294</v>
      </c>
      <c r="B159" s="606" t="s">
        <v>363</v>
      </c>
      <c r="C159" s="605"/>
      <c r="D159" s="453">
        <v>7</v>
      </c>
      <c r="E159" s="568"/>
      <c r="F159" s="572"/>
      <c r="G159" s="450">
        <v>2</v>
      </c>
      <c r="H159" s="451">
        <f>G159*30</f>
        <v>60</v>
      </c>
      <c r="I159" s="563">
        <f>J159+K159+L159</f>
        <v>30</v>
      </c>
      <c r="J159" s="453">
        <v>15</v>
      </c>
      <c r="K159" s="453">
        <v>15</v>
      </c>
      <c r="L159" s="453"/>
      <c r="M159" s="202">
        <f>H159-I159</f>
        <v>30</v>
      </c>
      <c r="N159" s="565"/>
      <c r="O159" s="566"/>
      <c r="P159" s="567"/>
      <c r="Q159" s="563"/>
      <c r="R159" s="566"/>
      <c r="S159" s="564"/>
      <c r="T159" s="565"/>
      <c r="U159" s="566"/>
      <c r="V159" s="567"/>
      <c r="W159" s="563">
        <v>2</v>
      </c>
      <c r="X159" s="567"/>
    </row>
    <row r="160" spans="1:24" s="7" customFormat="1" ht="15.75">
      <c r="A160" s="571" t="s">
        <v>295</v>
      </c>
      <c r="B160" s="606" t="s">
        <v>363</v>
      </c>
      <c r="C160" s="605">
        <v>8</v>
      </c>
      <c r="D160" s="453"/>
      <c r="E160" s="568"/>
      <c r="F160" s="572"/>
      <c r="G160" s="450">
        <v>5.5</v>
      </c>
      <c r="H160" s="451">
        <f>G160*30</f>
        <v>165</v>
      </c>
      <c r="I160" s="563">
        <f>J160+K160+L160</f>
        <v>65</v>
      </c>
      <c r="J160" s="453">
        <v>26</v>
      </c>
      <c r="K160" s="453">
        <v>39</v>
      </c>
      <c r="L160" s="453"/>
      <c r="M160" s="202">
        <f>H160-I160</f>
        <v>100</v>
      </c>
      <c r="N160" s="565"/>
      <c r="O160" s="566"/>
      <c r="P160" s="567"/>
      <c r="Q160" s="563"/>
      <c r="R160" s="566"/>
      <c r="S160" s="564"/>
      <c r="T160" s="565"/>
      <c r="U160" s="566"/>
      <c r="V160" s="567"/>
      <c r="W160" s="563"/>
      <c r="X160" s="567">
        <v>5</v>
      </c>
    </row>
    <row r="161" spans="1:24" s="7" customFormat="1" ht="31.5">
      <c r="A161" s="195" t="s">
        <v>245</v>
      </c>
      <c r="B161" s="609" t="s">
        <v>340</v>
      </c>
      <c r="C161" s="610">
        <v>7</v>
      </c>
      <c r="D161" s="179"/>
      <c r="E161" s="560"/>
      <c r="F161" s="202">
        <v>8</v>
      </c>
      <c r="G161" s="390">
        <v>6</v>
      </c>
      <c r="H161" s="402">
        <f>G161*30</f>
        <v>180</v>
      </c>
      <c r="I161" s="559">
        <v>101</v>
      </c>
      <c r="J161" s="560"/>
      <c r="K161" s="560"/>
      <c r="L161" s="560"/>
      <c r="M161" s="560">
        <f>H161-I161</f>
        <v>79</v>
      </c>
      <c r="N161" s="424"/>
      <c r="O161" s="558"/>
      <c r="P161" s="186"/>
      <c r="Q161" s="188"/>
      <c r="R161" s="558"/>
      <c r="S161" s="202"/>
      <c r="T161" s="424"/>
      <c r="U161" s="558"/>
      <c r="V161" s="186"/>
      <c r="W161" s="188">
        <v>5</v>
      </c>
      <c r="X161" s="186">
        <v>2</v>
      </c>
    </row>
    <row r="162" spans="1:24" s="7" customFormat="1" ht="31.5">
      <c r="A162" s="195" t="s">
        <v>249</v>
      </c>
      <c r="B162" s="606" t="s">
        <v>111</v>
      </c>
      <c r="C162" s="610"/>
      <c r="D162" s="179"/>
      <c r="E162" s="179"/>
      <c r="F162" s="202"/>
      <c r="G162" s="395">
        <f aca="true" t="shared" si="28" ref="G162:M162">G163+G164</f>
        <v>6</v>
      </c>
      <c r="H162" s="396">
        <f t="shared" si="28"/>
        <v>180</v>
      </c>
      <c r="I162" s="188">
        <f t="shared" si="28"/>
        <v>101</v>
      </c>
      <c r="J162" s="577">
        <f t="shared" si="28"/>
        <v>45</v>
      </c>
      <c r="K162" s="577"/>
      <c r="L162" s="577">
        <f t="shared" si="28"/>
        <v>56</v>
      </c>
      <c r="M162" s="179">
        <f t="shared" si="28"/>
        <v>79</v>
      </c>
      <c r="N162" s="424"/>
      <c r="O162" s="558"/>
      <c r="P162" s="186"/>
      <c r="Q162" s="188"/>
      <c r="R162" s="558"/>
      <c r="S162" s="202"/>
      <c r="T162" s="424"/>
      <c r="U162" s="558"/>
      <c r="V162" s="186"/>
      <c r="W162" s="188"/>
      <c r="X162" s="186"/>
    </row>
    <row r="163" spans="1:24" s="7" customFormat="1" ht="31.5">
      <c r="A163" s="195" t="s">
        <v>296</v>
      </c>
      <c r="B163" s="606" t="s">
        <v>111</v>
      </c>
      <c r="C163" s="610">
        <v>7</v>
      </c>
      <c r="D163" s="179"/>
      <c r="E163" s="179"/>
      <c r="F163" s="202"/>
      <c r="G163" s="395">
        <v>4.5</v>
      </c>
      <c r="H163" s="396">
        <f>G163*30</f>
        <v>135</v>
      </c>
      <c r="I163" s="188">
        <f>J163+K163+L163</f>
        <v>75</v>
      </c>
      <c r="J163" s="179">
        <v>45</v>
      </c>
      <c r="K163" s="179"/>
      <c r="L163" s="179">
        <v>30</v>
      </c>
      <c r="M163" s="202">
        <f>H163-I163</f>
        <v>60</v>
      </c>
      <c r="N163" s="424"/>
      <c r="O163" s="558"/>
      <c r="P163" s="186"/>
      <c r="Q163" s="188"/>
      <c r="R163" s="558"/>
      <c r="S163" s="202"/>
      <c r="T163" s="424"/>
      <c r="U163" s="558"/>
      <c r="V163" s="186"/>
      <c r="W163" s="188">
        <v>5</v>
      </c>
      <c r="X163" s="186"/>
    </row>
    <row r="164" spans="1:24" s="7" customFormat="1" ht="31.5">
      <c r="A164" s="195" t="s">
        <v>297</v>
      </c>
      <c r="B164" s="606" t="s">
        <v>360</v>
      </c>
      <c r="C164" s="610"/>
      <c r="D164" s="179"/>
      <c r="E164" s="179"/>
      <c r="F164" s="202">
        <v>8</v>
      </c>
      <c r="G164" s="57">
        <v>1.5</v>
      </c>
      <c r="H164" s="396">
        <f>G164*30</f>
        <v>45</v>
      </c>
      <c r="I164" s="188">
        <f>J164+K164+L164</f>
        <v>26</v>
      </c>
      <c r="J164" s="114"/>
      <c r="K164" s="114"/>
      <c r="L164" s="578">
        <v>26</v>
      </c>
      <c r="M164" s="202">
        <f>H164-I164</f>
        <v>19</v>
      </c>
      <c r="N164" s="424"/>
      <c r="O164" s="558"/>
      <c r="P164" s="186"/>
      <c r="Q164" s="188"/>
      <c r="R164" s="558"/>
      <c r="S164" s="202"/>
      <c r="T164" s="424"/>
      <c r="U164" s="558"/>
      <c r="V164" s="186"/>
      <c r="W164" s="188"/>
      <c r="X164" s="186">
        <v>2</v>
      </c>
    </row>
    <row r="165" spans="1:24" s="7" customFormat="1" ht="31.5">
      <c r="A165" s="195" t="s">
        <v>250</v>
      </c>
      <c r="B165" s="606" t="s">
        <v>356</v>
      </c>
      <c r="C165" s="610"/>
      <c r="D165" s="179"/>
      <c r="E165" s="179"/>
      <c r="F165" s="202"/>
      <c r="G165" s="395">
        <f aca="true" t="shared" si="29" ref="G165:M165">G166+G167</f>
        <v>6</v>
      </c>
      <c r="H165" s="396">
        <f t="shared" si="29"/>
        <v>180</v>
      </c>
      <c r="I165" s="188">
        <f t="shared" si="29"/>
        <v>101</v>
      </c>
      <c r="J165" s="179">
        <f t="shared" si="29"/>
        <v>45</v>
      </c>
      <c r="K165" s="179"/>
      <c r="L165" s="179">
        <f t="shared" si="29"/>
        <v>56</v>
      </c>
      <c r="M165" s="202">
        <f t="shared" si="29"/>
        <v>79</v>
      </c>
      <c r="N165" s="424"/>
      <c r="O165" s="558"/>
      <c r="P165" s="186"/>
      <c r="Q165" s="188"/>
      <c r="R165" s="558"/>
      <c r="S165" s="202"/>
      <c r="T165" s="424"/>
      <c r="U165" s="558"/>
      <c r="V165" s="186"/>
      <c r="W165" s="188"/>
      <c r="X165" s="186"/>
    </row>
    <row r="166" spans="1:24" s="7" customFormat="1" ht="31.5">
      <c r="A166" s="195" t="s">
        <v>298</v>
      </c>
      <c r="B166" s="606" t="s">
        <v>356</v>
      </c>
      <c r="C166" s="610">
        <v>7</v>
      </c>
      <c r="D166" s="179"/>
      <c r="E166" s="179"/>
      <c r="F166" s="202"/>
      <c r="G166" s="395">
        <v>4.5</v>
      </c>
      <c r="H166" s="396">
        <f>G166*30</f>
        <v>135</v>
      </c>
      <c r="I166" s="188">
        <f>J166+K166+L166</f>
        <v>75</v>
      </c>
      <c r="J166" s="179">
        <v>45</v>
      </c>
      <c r="K166" s="179"/>
      <c r="L166" s="179">
        <v>30</v>
      </c>
      <c r="M166" s="202">
        <f>H166-I166</f>
        <v>60</v>
      </c>
      <c r="N166" s="424"/>
      <c r="O166" s="558"/>
      <c r="P166" s="186"/>
      <c r="Q166" s="188"/>
      <c r="R166" s="558"/>
      <c r="S166" s="202"/>
      <c r="T166" s="424"/>
      <c r="U166" s="558"/>
      <c r="V166" s="186"/>
      <c r="W166" s="188">
        <v>5</v>
      </c>
      <c r="X166" s="186"/>
    </row>
    <row r="167" spans="1:24" s="7" customFormat="1" ht="31.5">
      <c r="A167" s="195" t="s">
        <v>299</v>
      </c>
      <c r="B167" s="606" t="s">
        <v>365</v>
      </c>
      <c r="C167" s="610"/>
      <c r="D167" s="179"/>
      <c r="E167" s="179"/>
      <c r="F167" s="202">
        <v>8</v>
      </c>
      <c r="G167" s="395">
        <v>1.5</v>
      </c>
      <c r="H167" s="396">
        <f>G167*30</f>
        <v>45</v>
      </c>
      <c r="I167" s="188">
        <f>J167+K167+L167</f>
        <v>26</v>
      </c>
      <c r="J167" s="179"/>
      <c r="K167" s="179"/>
      <c r="L167" s="179">
        <v>26</v>
      </c>
      <c r="M167" s="202">
        <f>H167-I167</f>
        <v>19</v>
      </c>
      <c r="N167" s="424"/>
      <c r="O167" s="558"/>
      <c r="P167" s="186"/>
      <c r="Q167" s="188"/>
      <c r="R167" s="558"/>
      <c r="S167" s="202"/>
      <c r="T167" s="424"/>
      <c r="U167" s="558"/>
      <c r="V167" s="186"/>
      <c r="W167" s="188"/>
      <c r="X167" s="186">
        <v>2</v>
      </c>
    </row>
    <row r="168" spans="1:24" s="7" customFormat="1" ht="31.5">
      <c r="A168" s="195" t="s">
        <v>246</v>
      </c>
      <c r="B168" s="606" t="s">
        <v>341</v>
      </c>
      <c r="C168" s="613"/>
      <c r="D168" s="179">
        <v>8</v>
      </c>
      <c r="E168" s="560"/>
      <c r="F168" s="580"/>
      <c r="G168" s="390">
        <v>3</v>
      </c>
      <c r="H168" s="402">
        <f>G168*30</f>
        <v>90</v>
      </c>
      <c r="I168" s="559">
        <v>39</v>
      </c>
      <c r="J168" s="560"/>
      <c r="K168" s="560"/>
      <c r="L168" s="560"/>
      <c r="M168" s="561">
        <f>H168-I168</f>
        <v>51</v>
      </c>
      <c r="N168" s="424"/>
      <c r="O168" s="558"/>
      <c r="P168" s="186"/>
      <c r="Q168" s="188"/>
      <c r="R168" s="558"/>
      <c r="S168" s="202"/>
      <c r="T168" s="424"/>
      <c r="U168" s="558"/>
      <c r="V168" s="186"/>
      <c r="W168" s="188"/>
      <c r="X168" s="186">
        <v>3</v>
      </c>
    </row>
    <row r="169" spans="1:24" s="7" customFormat="1" ht="15.75">
      <c r="A169" s="195" t="s">
        <v>300</v>
      </c>
      <c r="B169" s="606" t="s">
        <v>110</v>
      </c>
      <c r="C169" s="614"/>
      <c r="D169" s="179">
        <v>8</v>
      </c>
      <c r="E169" s="560"/>
      <c r="F169" s="580"/>
      <c r="G169" s="395">
        <v>3</v>
      </c>
      <c r="H169" s="396">
        <f>G169*30</f>
        <v>90</v>
      </c>
      <c r="I169" s="188">
        <f>J169+K169+L169</f>
        <v>39</v>
      </c>
      <c r="J169" s="179">
        <v>26</v>
      </c>
      <c r="K169" s="179"/>
      <c r="L169" s="179">
        <v>13</v>
      </c>
      <c r="M169" s="202">
        <f>H169-I169</f>
        <v>51</v>
      </c>
      <c r="N169" s="424"/>
      <c r="O169" s="558"/>
      <c r="P169" s="186"/>
      <c r="Q169" s="424"/>
      <c r="R169" s="558"/>
      <c r="S169" s="186"/>
      <c r="T169" s="424"/>
      <c r="U169" s="558"/>
      <c r="V169" s="186"/>
      <c r="W169" s="188"/>
      <c r="X169" s="186">
        <v>3</v>
      </c>
    </row>
    <row r="170" spans="1:24" s="7" customFormat="1" ht="31.5" customHeight="1" thickBot="1">
      <c r="A170" s="571" t="s">
        <v>301</v>
      </c>
      <c r="B170" s="609" t="s">
        <v>364</v>
      </c>
      <c r="C170" s="615"/>
      <c r="D170" s="453">
        <v>8</v>
      </c>
      <c r="E170" s="568"/>
      <c r="F170" s="579"/>
      <c r="G170" s="450">
        <v>3</v>
      </c>
      <c r="H170" s="451">
        <f>G170*30</f>
        <v>90</v>
      </c>
      <c r="I170" s="188">
        <f>J170+K170+L170</f>
        <v>39</v>
      </c>
      <c r="J170" s="453">
        <v>26</v>
      </c>
      <c r="K170" s="453"/>
      <c r="L170" s="453">
        <v>13</v>
      </c>
      <c r="M170" s="564">
        <f>H170-I170</f>
        <v>51</v>
      </c>
      <c r="N170" s="565"/>
      <c r="O170" s="566"/>
      <c r="P170" s="567"/>
      <c r="Q170" s="565"/>
      <c r="R170" s="566"/>
      <c r="S170" s="567"/>
      <c r="T170" s="565"/>
      <c r="U170" s="566"/>
      <c r="V170" s="567"/>
      <c r="W170" s="563"/>
      <c r="X170" s="567">
        <v>3</v>
      </c>
    </row>
    <row r="171" spans="1:24" s="7" customFormat="1" ht="16.5" thickBot="1">
      <c r="A171" s="688" t="s">
        <v>199</v>
      </c>
      <c r="B171" s="689"/>
      <c r="C171" s="689"/>
      <c r="D171" s="689"/>
      <c r="E171" s="689"/>
      <c r="F171" s="690"/>
      <c r="G171" s="130">
        <f>G120+G123+G126+G137+G148+G151+G154+G161+G168</f>
        <v>51</v>
      </c>
      <c r="H171" s="203">
        <f>H120+H123+H126+H137+H148+H151+H154+H161+H168</f>
        <v>1530</v>
      </c>
      <c r="I171" s="131">
        <f>I120+I123+I126+I137+I148+I151+I154+I161+I168</f>
        <v>655</v>
      </c>
      <c r="J171" s="132"/>
      <c r="K171" s="132"/>
      <c r="L171" s="132"/>
      <c r="M171" s="133">
        <f>M120+M123+M126+M137+M148+M151+M154+M161+M168</f>
        <v>875</v>
      </c>
      <c r="N171" s="145"/>
      <c r="O171" s="322"/>
      <c r="P171" s="147"/>
      <c r="Q171" s="145">
        <f>Q120</f>
        <v>4</v>
      </c>
      <c r="R171" s="322">
        <f>R123+R126</f>
        <v>5</v>
      </c>
      <c r="S171" s="147">
        <f>S126</f>
        <v>6</v>
      </c>
      <c r="T171" s="145">
        <f>T126</f>
        <v>2</v>
      </c>
      <c r="U171" s="322"/>
      <c r="V171" s="147">
        <f>V137</f>
        <v>7</v>
      </c>
      <c r="W171" s="155">
        <f>W137+W148+W151+W154+W161</f>
        <v>18</v>
      </c>
      <c r="X171" s="147">
        <f>X154+X161+X168</f>
        <v>10</v>
      </c>
    </row>
    <row r="172" spans="1:39" s="7" customFormat="1" ht="16.5" customHeight="1" thickBot="1">
      <c r="A172" s="688" t="s">
        <v>200</v>
      </c>
      <c r="B172" s="689"/>
      <c r="C172" s="689"/>
      <c r="D172" s="689"/>
      <c r="E172" s="689"/>
      <c r="F172" s="690"/>
      <c r="G172" s="130">
        <f>G118+G171</f>
        <v>60</v>
      </c>
      <c r="H172" s="203">
        <f>H118+H171</f>
        <v>1800</v>
      </c>
      <c r="I172" s="131">
        <f>I118+I171</f>
        <v>757</v>
      </c>
      <c r="J172" s="132"/>
      <c r="K172" s="132"/>
      <c r="L172" s="132"/>
      <c r="M172" s="133">
        <f>M118+M171</f>
        <v>1043</v>
      </c>
      <c r="N172" s="131"/>
      <c r="O172" s="581"/>
      <c r="P172" s="133"/>
      <c r="Q172" s="131">
        <f>Q118+Q171</f>
        <v>4</v>
      </c>
      <c r="R172" s="132">
        <f aca="true" t="shared" si="30" ref="R172:X172">R118+R171</f>
        <v>7</v>
      </c>
      <c r="S172" s="133">
        <f t="shared" si="30"/>
        <v>8</v>
      </c>
      <c r="T172" s="131">
        <f t="shared" si="30"/>
        <v>4</v>
      </c>
      <c r="U172" s="132">
        <f>U118+U171</f>
        <v>2</v>
      </c>
      <c r="V172" s="133">
        <f t="shared" si="30"/>
        <v>9</v>
      </c>
      <c r="W172" s="131">
        <f t="shared" si="30"/>
        <v>18</v>
      </c>
      <c r="X172" s="133">
        <f t="shared" si="30"/>
        <v>10</v>
      </c>
      <c r="AA172" s="137"/>
      <c r="AB172" s="144"/>
      <c r="AC172" s="144"/>
      <c r="AD172" s="144"/>
      <c r="AE172" s="144"/>
      <c r="AF172" s="144"/>
      <c r="AG172" s="144"/>
      <c r="AH172" s="144"/>
      <c r="AI172" s="144"/>
      <c r="AJ172" s="144"/>
      <c r="AK172" s="144"/>
      <c r="AL172" s="144"/>
      <c r="AM172" s="144"/>
    </row>
    <row r="173" spans="1:39" s="7" customFormat="1" ht="16.5" customHeight="1" thickBot="1">
      <c r="A173" s="688" t="s">
        <v>190</v>
      </c>
      <c r="B173" s="689"/>
      <c r="C173" s="689"/>
      <c r="D173" s="689"/>
      <c r="E173" s="689"/>
      <c r="F173" s="690"/>
      <c r="G173" s="130">
        <f>G92+G172</f>
        <v>240</v>
      </c>
      <c r="H173" s="203">
        <f>H92+H172</f>
        <v>7200</v>
      </c>
      <c r="I173" s="131">
        <f>I92+I172</f>
        <v>3035</v>
      </c>
      <c r="J173" s="132"/>
      <c r="K173" s="132"/>
      <c r="L173" s="132"/>
      <c r="M173" s="133">
        <f>M92+M172</f>
        <v>3490</v>
      </c>
      <c r="N173" s="131">
        <f>N92+N172</f>
        <v>26</v>
      </c>
      <c r="O173" s="132">
        <f aca="true" t="shared" si="31" ref="O173:X173">O92+O172</f>
        <v>23</v>
      </c>
      <c r="P173" s="133">
        <f t="shared" si="31"/>
        <v>26</v>
      </c>
      <c r="Q173" s="131">
        <f t="shared" si="31"/>
        <v>23</v>
      </c>
      <c r="R173" s="132">
        <f t="shared" si="31"/>
        <v>26</v>
      </c>
      <c r="S173" s="133">
        <f t="shared" si="31"/>
        <v>26</v>
      </c>
      <c r="T173" s="131">
        <f t="shared" si="31"/>
        <v>22</v>
      </c>
      <c r="U173" s="132">
        <f t="shared" si="31"/>
        <v>25</v>
      </c>
      <c r="V173" s="133">
        <f t="shared" si="31"/>
        <v>24</v>
      </c>
      <c r="W173" s="131">
        <f t="shared" si="31"/>
        <v>23</v>
      </c>
      <c r="X173" s="133">
        <f t="shared" si="31"/>
        <v>23</v>
      </c>
      <c r="AA173" s="137"/>
      <c r="AB173" s="144"/>
      <c r="AC173" s="144"/>
      <c r="AD173" s="144"/>
      <c r="AE173" s="144"/>
      <c r="AF173" s="144"/>
      <c r="AG173" s="144"/>
      <c r="AH173" s="144"/>
      <c r="AI173" s="144"/>
      <c r="AJ173" s="144"/>
      <c r="AK173" s="144"/>
      <c r="AL173" s="144"/>
      <c r="AM173" s="144"/>
    </row>
    <row r="174" spans="1:39" s="7" customFormat="1" ht="16.5" customHeight="1" thickBot="1">
      <c r="A174" s="852" t="s">
        <v>46</v>
      </c>
      <c r="B174" s="853"/>
      <c r="C174" s="853"/>
      <c r="D174" s="853"/>
      <c r="E174" s="853"/>
      <c r="F174" s="853"/>
      <c r="G174" s="853"/>
      <c r="H174" s="853"/>
      <c r="I174" s="853"/>
      <c r="J174" s="853"/>
      <c r="K174" s="853"/>
      <c r="L174" s="853"/>
      <c r="M174" s="854"/>
      <c r="N174" s="131">
        <f aca="true" t="shared" si="32" ref="N174:X174">N173</f>
        <v>26</v>
      </c>
      <c r="O174" s="581">
        <f t="shared" si="32"/>
        <v>23</v>
      </c>
      <c r="P174" s="133">
        <f t="shared" si="32"/>
        <v>26</v>
      </c>
      <c r="Q174" s="131">
        <f t="shared" si="32"/>
        <v>23</v>
      </c>
      <c r="R174" s="581">
        <f t="shared" si="32"/>
        <v>26</v>
      </c>
      <c r="S174" s="133">
        <f t="shared" si="32"/>
        <v>26</v>
      </c>
      <c r="T174" s="131">
        <f t="shared" si="32"/>
        <v>22</v>
      </c>
      <c r="U174" s="581">
        <f t="shared" si="32"/>
        <v>25</v>
      </c>
      <c r="V174" s="133">
        <f t="shared" si="32"/>
        <v>24</v>
      </c>
      <c r="W174" s="131">
        <f t="shared" si="32"/>
        <v>23</v>
      </c>
      <c r="X174" s="133">
        <f t="shared" si="32"/>
        <v>23</v>
      </c>
      <c r="AA174" s="137"/>
      <c r="AB174" s="144"/>
      <c r="AC174" s="144"/>
      <c r="AD174" s="144"/>
      <c r="AE174" s="144"/>
      <c r="AF174" s="144"/>
      <c r="AG174" s="144"/>
      <c r="AH174" s="144"/>
      <c r="AI174" s="144"/>
      <c r="AJ174" s="144"/>
      <c r="AK174" s="144"/>
      <c r="AL174" s="144"/>
      <c r="AM174" s="144"/>
    </row>
    <row r="175" spans="1:39" s="7" customFormat="1" ht="16.5" customHeight="1" thickBot="1">
      <c r="A175" s="852" t="s">
        <v>183</v>
      </c>
      <c r="B175" s="853"/>
      <c r="C175" s="853"/>
      <c r="D175" s="853"/>
      <c r="E175" s="853"/>
      <c r="F175" s="853"/>
      <c r="G175" s="853"/>
      <c r="H175" s="853"/>
      <c r="I175" s="853"/>
      <c r="J175" s="853"/>
      <c r="K175" s="853"/>
      <c r="L175" s="853"/>
      <c r="M175" s="854"/>
      <c r="N175" s="131">
        <v>3</v>
      </c>
      <c r="O175" s="581"/>
      <c r="P175" s="133">
        <v>4</v>
      </c>
      <c r="Q175" s="131">
        <v>3</v>
      </c>
      <c r="R175" s="581"/>
      <c r="S175" s="133">
        <v>3</v>
      </c>
      <c r="T175" s="131">
        <v>2</v>
      </c>
      <c r="U175" s="581">
        <v>1</v>
      </c>
      <c r="V175" s="133">
        <v>2</v>
      </c>
      <c r="W175" s="131">
        <v>4</v>
      </c>
      <c r="X175" s="133">
        <v>2</v>
      </c>
      <c r="AA175" s="137"/>
      <c r="AB175" s="144"/>
      <c r="AC175" s="144"/>
      <c r="AD175" s="144"/>
      <c r="AE175" s="144"/>
      <c r="AF175" s="144"/>
      <c r="AG175" s="144"/>
      <c r="AH175" s="144"/>
      <c r="AI175" s="144"/>
      <c r="AJ175" s="144"/>
      <c r="AK175" s="144"/>
      <c r="AL175" s="144"/>
      <c r="AM175" s="144"/>
    </row>
    <row r="176" spans="1:39" s="7" customFormat="1" ht="16.5" customHeight="1" thickBot="1">
      <c r="A176" s="852" t="s">
        <v>184</v>
      </c>
      <c r="B176" s="853"/>
      <c r="C176" s="853"/>
      <c r="D176" s="853"/>
      <c r="E176" s="853"/>
      <c r="F176" s="853"/>
      <c r="G176" s="853"/>
      <c r="H176" s="853"/>
      <c r="I176" s="853"/>
      <c r="J176" s="853"/>
      <c r="K176" s="853"/>
      <c r="L176" s="853"/>
      <c r="M176" s="854"/>
      <c r="N176" s="131">
        <v>5</v>
      </c>
      <c r="O176" s="581"/>
      <c r="P176" s="133">
        <v>3</v>
      </c>
      <c r="Q176" s="131">
        <v>3</v>
      </c>
      <c r="R176" s="581">
        <v>2</v>
      </c>
      <c r="S176" s="133">
        <v>4</v>
      </c>
      <c r="T176" s="131">
        <v>4</v>
      </c>
      <c r="U176" s="581">
        <v>1</v>
      </c>
      <c r="V176" s="133">
        <v>5</v>
      </c>
      <c r="W176" s="131">
        <v>3</v>
      </c>
      <c r="X176" s="133">
        <v>5</v>
      </c>
      <c r="AA176" s="137"/>
      <c r="AB176" s="144"/>
      <c r="AC176" s="144"/>
      <c r="AD176" s="144"/>
      <c r="AE176" s="144"/>
      <c r="AF176" s="144"/>
      <c r="AG176" s="144"/>
      <c r="AH176" s="144"/>
      <c r="AI176" s="144"/>
      <c r="AJ176" s="144"/>
      <c r="AK176" s="144"/>
      <c r="AL176" s="144"/>
      <c r="AM176" s="144"/>
    </row>
    <row r="177" spans="1:39" s="7" customFormat="1" ht="16.5" customHeight="1" thickBot="1">
      <c r="A177" s="852" t="s">
        <v>185</v>
      </c>
      <c r="B177" s="853"/>
      <c r="C177" s="853"/>
      <c r="D177" s="853"/>
      <c r="E177" s="853"/>
      <c r="F177" s="853"/>
      <c r="G177" s="853"/>
      <c r="H177" s="853"/>
      <c r="I177" s="853"/>
      <c r="J177" s="853"/>
      <c r="K177" s="853"/>
      <c r="L177" s="853"/>
      <c r="M177" s="854"/>
      <c r="N177" s="131"/>
      <c r="O177" s="581"/>
      <c r="P177" s="133"/>
      <c r="Q177" s="131"/>
      <c r="R177" s="581"/>
      <c r="S177" s="133"/>
      <c r="T177" s="131"/>
      <c r="U177" s="581"/>
      <c r="V177" s="133">
        <v>1</v>
      </c>
      <c r="W177" s="131"/>
      <c r="X177" s="133"/>
      <c r="AA177" s="137"/>
      <c r="AB177" s="144"/>
      <c r="AC177" s="144"/>
      <c r="AD177" s="144"/>
      <c r="AE177" s="144"/>
      <c r="AF177" s="144"/>
      <c r="AG177" s="144"/>
      <c r="AH177" s="144"/>
      <c r="AI177" s="144"/>
      <c r="AJ177" s="144"/>
      <c r="AK177" s="144"/>
      <c r="AL177" s="144"/>
      <c r="AM177" s="144"/>
    </row>
    <row r="178" spans="1:39" s="7" customFormat="1" ht="16.5" customHeight="1" thickBot="1">
      <c r="A178" s="852" t="s">
        <v>186</v>
      </c>
      <c r="B178" s="853"/>
      <c r="C178" s="853"/>
      <c r="D178" s="853"/>
      <c r="E178" s="853"/>
      <c r="F178" s="853"/>
      <c r="G178" s="853"/>
      <c r="H178" s="853"/>
      <c r="I178" s="853"/>
      <c r="J178" s="853"/>
      <c r="K178" s="853"/>
      <c r="L178" s="853"/>
      <c r="M178" s="854"/>
      <c r="N178" s="131"/>
      <c r="O178" s="581"/>
      <c r="P178" s="133"/>
      <c r="Q178" s="131"/>
      <c r="R178" s="581"/>
      <c r="S178" s="133"/>
      <c r="T178" s="131"/>
      <c r="U178" s="581"/>
      <c r="V178" s="133"/>
      <c r="W178" s="131">
        <v>1</v>
      </c>
      <c r="X178" s="133">
        <v>1</v>
      </c>
      <c r="AA178" s="137"/>
      <c r="AB178" s="144"/>
      <c r="AC178" s="144"/>
      <c r="AD178" s="144"/>
      <c r="AE178" s="144"/>
      <c r="AF178" s="144"/>
      <c r="AG178" s="144"/>
      <c r="AH178" s="144"/>
      <c r="AI178" s="144"/>
      <c r="AJ178" s="144"/>
      <c r="AK178" s="144"/>
      <c r="AL178" s="144"/>
      <c r="AM178" s="144"/>
    </row>
    <row r="179" spans="1:39" s="7" customFormat="1" ht="16.5" customHeight="1" thickBot="1">
      <c r="A179" s="857" t="s">
        <v>167</v>
      </c>
      <c r="B179" s="858"/>
      <c r="C179" s="858"/>
      <c r="D179" s="858"/>
      <c r="E179" s="858"/>
      <c r="F179" s="858"/>
      <c r="G179" s="858"/>
      <c r="H179" s="858"/>
      <c r="I179" s="858"/>
      <c r="J179" s="858"/>
      <c r="K179" s="858"/>
      <c r="L179" s="858"/>
      <c r="M179" s="859"/>
      <c r="N179" s="867">
        <f>G11+G12+G15+G16+G17+G20+G21+G22+G24+G25++G29+G39+G40+G41+G54+G55+G56+G68+G79+G80+G82</f>
        <v>60</v>
      </c>
      <c r="O179" s="865"/>
      <c r="P179" s="868"/>
      <c r="Q179" s="865">
        <f>G13+G30+G37+G58+G59+G60+G69+G70+G72+G73+G76+G77+G81+G85+G95+G120+G123+G127</f>
        <v>60</v>
      </c>
      <c r="R179" s="865"/>
      <c r="S179" s="869"/>
      <c r="T179" s="867">
        <f>G27+G28+G43+G44+G45+G47+G48+G51+G50+G63+G64+G35+G36+G74+G33+G86+G104+G110+G128+G138</f>
        <v>60</v>
      </c>
      <c r="U179" s="865"/>
      <c r="V179" s="868"/>
      <c r="W179" s="865">
        <f>G18+G49+G52+G61+G65+G66+G87+G90+G139+G148+G151+G154+G161+G168</f>
        <v>60</v>
      </c>
      <c r="X179" s="866"/>
      <c r="AA179" s="137"/>
      <c r="AB179" s="144"/>
      <c r="AC179" s="144"/>
      <c r="AD179" s="144"/>
      <c r="AE179" s="144"/>
      <c r="AF179" s="144"/>
      <c r="AG179" s="144"/>
      <c r="AH179" s="144"/>
      <c r="AI179" s="144"/>
      <c r="AJ179" s="144"/>
      <c r="AK179" s="144"/>
      <c r="AL179" s="144"/>
      <c r="AM179" s="144"/>
    </row>
    <row r="180" spans="1:26" s="7" customFormat="1" ht="18" customHeight="1" thickBot="1">
      <c r="A180" s="893" t="s">
        <v>187</v>
      </c>
      <c r="B180" s="894"/>
      <c r="C180" s="894"/>
      <c r="D180" s="894"/>
      <c r="E180" s="894"/>
      <c r="F180" s="894"/>
      <c r="G180" s="894"/>
      <c r="H180" s="894"/>
      <c r="I180" s="894"/>
      <c r="J180" s="894"/>
      <c r="K180" s="894"/>
      <c r="L180" s="894"/>
      <c r="M180" s="895"/>
      <c r="N180" s="912" t="s">
        <v>188</v>
      </c>
      <c r="O180" s="912"/>
      <c r="P180" s="912"/>
      <c r="Q180" s="855">
        <f>G92/G173*100</f>
        <v>75</v>
      </c>
      <c r="R180" s="855"/>
      <c r="S180" s="855"/>
      <c r="T180" s="899" t="s">
        <v>189</v>
      </c>
      <c r="U180" s="899"/>
      <c r="V180" s="899"/>
      <c r="W180" s="855">
        <f>G172/G173*100</f>
        <v>25</v>
      </c>
      <c r="X180" s="856"/>
      <c r="Y180" s="863"/>
      <c r="Z180" s="864"/>
    </row>
    <row r="181" spans="1:24" s="7" customFormat="1" ht="17.25" customHeight="1" thickBot="1">
      <c r="A181" s="896" t="s">
        <v>206</v>
      </c>
      <c r="B181" s="897"/>
      <c r="C181" s="897"/>
      <c r="D181" s="897"/>
      <c r="E181" s="897"/>
      <c r="F181" s="897"/>
      <c r="G181" s="897"/>
      <c r="H181" s="897"/>
      <c r="I181" s="897"/>
      <c r="J181" s="897"/>
      <c r="K181" s="897"/>
      <c r="L181" s="897"/>
      <c r="M181" s="897"/>
      <c r="N181" s="897"/>
      <c r="O181" s="897"/>
      <c r="P181" s="897"/>
      <c r="Q181" s="897"/>
      <c r="R181" s="897"/>
      <c r="S181" s="897"/>
      <c r="T181" s="897"/>
      <c r="U181" s="897"/>
      <c r="V181" s="897"/>
      <c r="W181" s="897"/>
      <c r="X181" s="898"/>
    </row>
    <row r="182" spans="1:24" s="7" customFormat="1" ht="17.25" customHeight="1">
      <c r="A182" s="214" t="s">
        <v>22</v>
      </c>
      <c r="B182" s="215" t="s">
        <v>191</v>
      </c>
      <c r="C182" s="216"/>
      <c r="D182" s="217"/>
      <c r="E182" s="217"/>
      <c r="F182" s="218"/>
      <c r="G182" s="219">
        <f>G183+G184</f>
        <v>13.5</v>
      </c>
      <c r="H182" s="220">
        <f>H183+H184</f>
        <v>405</v>
      </c>
      <c r="I182" s="221">
        <f>I183+I184</f>
        <v>264</v>
      </c>
      <c r="J182" s="222">
        <f>J183+J184</f>
        <v>4</v>
      </c>
      <c r="K182" s="222"/>
      <c r="L182" s="222">
        <f>L183+L184</f>
        <v>260</v>
      </c>
      <c r="M182" s="223">
        <f>M183+M184</f>
        <v>141</v>
      </c>
      <c r="N182" s="224"/>
      <c r="O182" s="299"/>
      <c r="P182" s="225"/>
      <c r="Q182" s="207"/>
      <c r="R182" s="267"/>
      <c r="S182" s="208"/>
      <c r="T182" s="226"/>
      <c r="U182" s="267"/>
      <c r="V182" s="225"/>
      <c r="W182" s="207"/>
      <c r="X182" s="227"/>
    </row>
    <row r="183" spans="1:24" s="7" customFormat="1" ht="17.25" customHeight="1">
      <c r="A183" s="228" t="s">
        <v>207</v>
      </c>
      <c r="B183" s="229" t="s">
        <v>191</v>
      </c>
      <c r="C183" s="230"/>
      <c r="D183" s="231" t="s">
        <v>251</v>
      </c>
      <c r="E183" s="232"/>
      <c r="F183" s="233"/>
      <c r="G183" s="234">
        <v>6.5</v>
      </c>
      <c r="H183" s="235">
        <f>G183*30</f>
        <v>195</v>
      </c>
      <c r="I183" s="236">
        <f>J183+K183+L183</f>
        <v>132</v>
      </c>
      <c r="J183" s="237">
        <v>4</v>
      </c>
      <c r="K183" s="237"/>
      <c r="L183" s="237">
        <v>128</v>
      </c>
      <c r="M183" s="238">
        <f>H183-I183</f>
        <v>63</v>
      </c>
      <c r="N183" s="239">
        <v>4</v>
      </c>
      <c r="O183" s="300">
        <v>4</v>
      </c>
      <c r="P183" s="240">
        <v>4</v>
      </c>
      <c r="Q183" s="209"/>
      <c r="R183" s="266"/>
      <c r="S183" s="210"/>
      <c r="T183" s="241"/>
      <c r="U183" s="266"/>
      <c r="V183" s="240"/>
      <c r="W183" s="209"/>
      <c r="X183" s="242"/>
    </row>
    <row r="184" spans="1:24" s="7" customFormat="1" ht="17.25" customHeight="1">
      <c r="A184" s="228" t="s">
        <v>208</v>
      </c>
      <c r="B184" s="229" t="s">
        <v>191</v>
      </c>
      <c r="C184" s="243"/>
      <c r="D184" s="231" t="s">
        <v>252</v>
      </c>
      <c r="E184" s="232"/>
      <c r="F184" s="233"/>
      <c r="G184" s="234">
        <v>7</v>
      </c>
      <c r="H184" s="235">
        <f>G184*30</f>
        <v>210</v>
      </c>
      <c r="I184" s="236">
        <f>J184+K184+L184</f>
        <v>132</v>
      </c>
      <c r="J184" s="237"/>
      <c r="K184" s="237"/>
      <c r="L184" s="237">
        <v>132</v>
      </c>
      <c r="M184" s="238">
        <f>H184-I184</f>
        <v>78</v>
      </c>
      <c r="N184" s="244"/>
      <c r="O184" s="301"/>
      <c r="P184" s="240"/>
      <c r="Q184" s="209">
        <v>4</v>
      </c>
      <c r="R184" s="266">
        <v>4</v>
      </c>
      <c r="S184" s="210">
        <v>4</v>
      </c>
      <c r="T184" s="241"/>
      <c r="U184" s="266"/>
      <c r="V184" s="240"/>
      <c r="W184" s="209"/>
      <c r="X184" s="242"/>
    </row>
    <row r="185" spans="1:24" s="7" customFormat="1" ht="47.25">
      <c r="A185" s="228" t="s">
        <v>209</v>
      </c>
      <c r="B185" s="229" t="s">
        <v>191</v>
      </c>
      <c r="C185" s="243"/>
      <c r="D185" s="231" t="s">
        <v>253</v>
      </c>
      <c r="E185" s="232"/>
      <c r="F185" s="233"/>
      <c r="G185" s="234"/>
      <c r="H185" s="235"/>
      <c r="I185" s="236"/>
      <c r="J185" s="237"/>
      <c r="K185" s="237"/>
      <c r="L185" s="237"/>
      <c r="M185" s="238"/>
      <c r="N185" s="244"/>
      <c r="O185" s="301"/>
      <c r="P185" s="240"/>
      <c r="Q185" s="209"/>
      <c r="R185" s="266"/>
      <c r="S185" s="210"/>
      <c r="T185" s="241" t="s">
        <v>31</v>
      </c>
      <c r="U185" s="240" t="s">
        <v>31</v>
      </c>
      <c r="V185" s="240" t="s">
        <v>31</v>
      </c>
      <c r="W185" s="209" t="s">
        <v>31</v>
      </c>
      <c r="X185" s="242"/>
    </row>
    <row r="186" spans="1:24" s="7" customFormat="1" ht="31.5">
      <c r="A186" s="228" t="s">
        <v>137</v>
      </c>
      <c r="B186" s="229" t="s">
        <v>192</v>
      </c>
      <c r="C186" s="245"/>
      <c r="D186" s="237"/>
      <c r="E186" s="237"/>
      <c r="F186" s="238"/>
      <c r="G186" s="246">
        <f>G187+G188+G189+G190</f>
        <v>18</v>
      </c>
      <c r="H186" s="247">
        <f>H187+H188+H189+H190</f>
        <v>540</v>
      </c>
      <c r="I186" s="248">
        <f>I187+I188+I189+I190</f>
        <v>294</v>
      </c>
      <c r="J186" s="249"/>
      <c r="K186" s="249"/>
      <c r="L186" s="249">
        <f>L187+L188+L189+L190</f>
        <v>294</v>
      </c>
      <c r="M186" s="250">
        <f>M187+M188+M189+M190</f>
        <v>246</v>
      </c>
      <c r="N186" s="244"/>
      <c r="O186" s="301"/>
      <c r="P186" s="240"/>
      <c r="Q186" s="209"/>
      <c r="R186" s="266"/>
      <c r="S186" s="210"/>
      <c r="T186" s="241"/>
      <c r="U186" s="266"/>
      <c r="V186" s="240"/>
      <c r="W186" s="209"/>
      <c r="X186" s="242"/>
    </row>
    <row r="187" spans="1:24" s="7" customFormat="1" ht="15.75">
      <c r="A187" s="228" t="s">
        <v>210</v>
      </c>
      <c r="B187" s="229" t="s">
        <v>193</v>
      </c>
      <c r="C187" s="245">
        <v>2</v>
      </c>
      <c r="D187" s="237">
        <v>1</v>
      </c>
      <c r="E187" s="237"/>
      <c r="F187" s="238"/>
      <c r="G187" s="234">
        <v>6</v>
      </c>
      <c r="H187" s="235">
        <f>G187*30</f>
        <v>180</v>
      </c>
      <c r="I187" s="236">
        <f>J187+K187+L187</f>
        <v>99</v>
      </c>
      <c r="J187" s="237"/>
      <c r="K187" s="237"/>
      <c r="L187" s="237">
        <v>99</v>
      </c>
      <c r="M187" s="238">
        <f>H187-I187</f>
        <v>81</v>
      </c>
      <c r="N187" s="239">
        <v>3</v>
      </c>
      <c r="O187" s="300">
        <v>3</v>
      </c>
      <c r="P187" s="240">
        <v>3</v>
      </c>
      <c r="Q187" s="209"/>
      <c r="R187" s="266"/>
      <c r="S187" s="210"/>
      <c r="T187" s="241"/>
      <c r="U187" s="266"/>
      <c r="V187" s="240"/>
      <c r="W187" s="209"/>
      <c r="X187" s="242"/>
    </row>
    <row r="188" spans="1:24" s="7" customFormat="1" ht="17.25" customHeight="1">
      <c r="A188" s="228" t="s">
        <v>211</v>
      </c>
      <c r="B188" s="229" t="s">
        <v>193</v>
      </c>
      <c r="C188" s="245">
        <v>4</v>
      </c>
      <c r="D188" s="237">
        <v>3</v>
      </c>
      <c r="E188" s="237"/>
      <c r="F188" s="238"/>
      <c r="G188" s="234">
        <v>6</v>
      </c>
      <c r="H188" s="235">
        <f>G188*30</f>
        <v>180</v>
      </c>
      <c r="I188" s="236">
        <f>J188+K188+L188</f>
        <v>99</v>
      </c>
      <c r="J188" s="237"/>
      <c r="K188" s="237"/>
      <c r="L188" s="237">
        <v>99</v>
      </c>
      <c r="M188" s="238">
        <f>H188-I188</f>
        <v>81</v>
      </c>
      <c r="N188" s="244"/>
      <c r="O188" s="301"/>
      <c r="P188" s="240"/>
      <c r="Q188" s="209">
        <v>3</v>
      </c>
      <c r="R188" s="266">
        <v>3</v>
      </c>
      <c r="S188" s="210">
        <v>3</v>
      </c>
      <c r="T188" s="241"/>
      <c r="U188" s="266"/>
      <c r="V188" s="240"/>
      <c r="W188" s="209"/>
      <c r="X188" s="242"/>
    </row>
    <row r="189" spans="1:24" s="7" customFormat="1" ht="17.25" customHeight="1">
      <c r="A189" s="228" t="s">
        <v>212</v>
      </c>
      <c r="B189" s="229" t="s">
        <v>193</v>
      </c>
      <c r="C189" s="245">
        <v>6</v>
      </c>
      <c r="D189" s="237">
        <v>5</v>
      </c>
      <c r="E189" s="237"/>
      <c r="F189" s="238"/>
      <c r="G189" s="234">
        <v>4</v>
      </c>
      <c r="H189" s="235">
        <f>G189*30</f>
        <v>120</v>
      </c>
      <c r="I189" s="236">
        <f>J189+K189+L189</f>
        <v>66</v>
      </c>
      <c r="J189" s="237"/>
      <c r="K189" s="237"/>
      <c r="L189" s="237">
        <v>66</v>
      </c>
      <c r="M189" s="238">
        <f>H189-I189</f>
        <v>54</v>
      </c>
      <c r="N189" s="244"/>
      <c r="O189" s="301"/>
      <c r="P189" s="240"/>
      <c r="Q189" s="209"/>
      <c r="R189" s="266"/>
      <c r="S189" s="210"/>
      <c r="T189" s="241">
        <v>2</v>
      </c>
      <c r="U189" s="266">
        <v>2</v>
      </c>
      <c r="V189" s="240">
        <v>2</v>
      </c>
      <c r="W189" s="209"/>
      <c r="X189" s="242"/>
    </row>
    <row r="190" spans="1:24" s="7" customFormat="1" ht="17.25" customHeight="1" thickBot="1">
      <c r="A190" s="251" t="s">
        <v>213</v>
      </c>
      <c r="B190" s="252" t="s">
        <v>193</v>
      </c>
      <c r="C190" s="253">
        <v>7</v>
      </c>
      <c r="D190" s="254"/>
      <c r="E190" s="254"/>
      <c r="F190" s="255"/>
      <c r="G190" s="256">
        <v>2</v>
      </c>
      <c r="H190" s="257">
        <f>G190*30</f>
        <v>60</v>
      </c>
      <c r="I190" s="258">
        <f>J190+K190+L190</f>
        <v>30</v>
      </c>
      <c r="J190" s="254"/>
      <c r="K190" s="254"/>
      <c r="L190" s="254">
        <v>30</v>
      </c>
      <c r="M190" s="255">
        <f>H190-I190</f>
        <v>30</v>
      </c>
      <c r="N190" s="259"/>
      <c r="O190" s="302"/>
      <c r="P190" s="260"/>
      <c r="Q190" s="211"/>
      <c r="R190" s="268"/>
      <c r="S190" s="212"/>
      <c r="T190" s="261"/>
      <c r="U190" s="268"/>
      <c r="V190" s="260"/>
      <c r="W190" s="211">
        <v>2</v>
      </c>
      <c r="X190" s="262"/>
    </row>
    <row r="191" spans="1:24" s="7" customFormat="1" ht="14.25" customHeight="1">
      <c r="A191" s="298"/>
      <c r="C191" s="298"/>
      <c r="D191" s="298"/>
      <c r="E191" s="298"/>
      <c r="F191" s="298"/>
      <c r="G191" s="298"/>
      <c r="H191" s="298"/>
      <c r="I191" s="298"/>
      <c r="J191" s="298"/>
      <c r="K191" s="298"/>
      <c r="L191" s="298"/>
      <c r="M191" s="298"/>
      <c r="N191" s="298"/>
      <c r="O191" s="298"/>
      <c r="P191" s="298"/>
      <c r="Q191" s="298"/>
      <c r="R191" s="298"/>
      <c r="S191" s="298"/>
      <c r="T191" s="298"/>
      <c r="U191" s="298"/>
      <c r="V191" s="298"/>
      <c r="W191" s="298"/>
      <c r="X191" s="298"/>
    </row>
    <row r="192" spans="1:24" s="7" customFormat="1" ht="38.25" customHeight="1">
      <c r="A192" s="900" t="s">
        <v>346</v>
      </c>
      <c r="B192" s="900"/>
      <c r="C192" s="900"/>
      <c r="D192" s="900"/>
      <c r="E192" s="900"/>
      <c r="F192" s="900"/>
      <c r="G192" s="900"/>
      <c r="H192" s="900"/>
      <c r="I192" s="900"/>
      <c r="J192" s="900"/>
      <c r="K192" s="900"/>
      <c r="L192" s="900"/>
      <c r="M192" s="900"/>
      <c r="N192" s="900"/>
      <c r="O192" s="900"/>
      <c r="P192" s="900"/>
      <c r="Q192" s="900"/>
      <c r="R192" s="900"/>
      <c r="S192" s="900"/>
      <c r="T192" s="900"/>
      <c r="U192" s="900"/>
      <c r="V192" s="900"/>
      <c r="W192" s="900"/>
      <c r="X192" s="900"/>
    </row>
    <row r="193" spans="1:24" s="7" customFormat="1" ht="38.25" customHeight="1">
      <c r="A193" s="900"/>
      <c r="B193" s="900"/>
      <c r="C193" s="900"/>
      <c r="D193" s="900"/>
      <c r="E193" s="900"/>
      <c r="F193" s="900"/>
      <c r="G193" s="900"/>
      <c r="H193" s="900"/>
      <c r="I193" s="900"/>
      <c r="J193" s="900"/>
      <c r="K193" s="900"/>
      <c r="L193" s="900"/>
      <c r="M193" s="900"/>
      <c r="N193" s="900"/>
      <c r="O193" s="900"/>
      <c r="P193" s="900"/>
      <c r="Q193" s="900"/>
      <c r="R193" s="900"/>
      <c r="S193" s="900"/>
      <c r="T193" s="900"/>
      <c r="U193" s="900"/>
      <c r="V193" s="900"/>
      <c r="W193" s="900"/>
      <c r="X193" s="900"/>
    </row>
    <row r="194" spans="1:24" s="7" customFormat="1" ht="20.25" customHeight="1">
      <c r="A194" s="204"/>
      <c r="B194" s="205" t="s">
        <v>103</v>
      </c>
      <c r="C194" s="204"/>
      <c r="D194" s="910" t="s">
        <v>104</v>
      </c>
      <c r="E194" s="911"/>
      <c r="F194" s="911"/>
      <c r="G194" s="204"/>
      <c r="H194" s="900" t="s">
        <v>121</v>
      </c>
      <c r="I194" s="900"/>
      <c r="J194" s="204"/>
      <c r="K194" s="204"/>
      <c r="L194" s="204"/>
      <c r="M194" s="204"/>
      <c r="N194" s="134"/>
      <c r="O194" s="134"/>
      <c r="P194" s="135"/>
      <c r="Q194" s="135"/>
      <c r="R194" s="135"/>
      <c r="S194" s="135"/>
      <c r="T194" s="135"/>
      <c r="U194" s="135"/>
      <c r="V194" s="135"/>
      <c r="W194" s="135"/>
      <c r="X194" s="135"/>
    </row>
    <row r="195" spans="1:24" s="7" customFormat="1" ht="18" customHeight="1">
      <c r="A195" s="204"/>
      <c r="C195" s="204"/>
      <c r="D195" s="204"/>
      <c r="E195" s="204"/>
      <c r="F195" s="204"/>
      <c r="G195" s="204"/>
      <c r="H195" s="204"/>
      <c r="I195" s="204"/>
      <c r="J195" s="204"/>
      <c r="K195" s="204"/>
      <c r="L195" s="204"/>
      <c r="M195" s="204"/>
      <c r="N195" s="134"/>
      <c r="O195" s="134"/>
      <c r="P195" s="135"/>
      <c r="Q195" s="135"/>
      <c r="R195" s="135"/>
      <c r="S195" s="135"/>
      <c r="T195" s="135"/>
      <c r="U195" s="135"/>
      <c r="V195" s="135"/>
      <c r="W195" s="135"/>
      <c r="X195" s="135"/>
    </row>
    <row r="196" spans="1:24" s="7" customFormat="1" ht="19.5" customHeight="1">
      <c r="A196" s="204"/>
      <c r="B196" s="205" t="s">
        <v>169</v>
      </c>
      <c r="C196" s="204"/>
      <c r="D196" s="910" t="s">
        <v>104</v>
      </c>
      <c r="E196" s="911"/>
      <c r="F196" s="911"/>
      <c r="G196" s="204"/>
      <c r="H196" s="900" t="s">
        <v>168</v>
      </c>
      <c r="I196" s="900"/>
      <c r="J196" s="900"/>
      <c r="K196" s="204"/>
      <c r="L196" s="204"/>
      <c r="M196" s="204"/>
      <c r="N196" s="134"/>
      <c r="O196" s="134"/>
      <c r="P196" s="135"/>
      <c r="Q196" s="135"/>
      <c r="R196" s="135"/>
      <c r="S196" s="135"/>
      <c r="T196" s="135"/>
      <c r="U196" s="135"/>
      <c r="V196" s="135"/>
      <c r="W196" s="135"/>
      <c r="X196" s="135"/>
    </row>
    <row r="197" spans="1:24" s="7" customFormat="1" ht="16.5" customHeight="1">
      <c r="A197" s="69"/>
      <c r="C197" s="69"/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</row>
    <row r="198" spans="2:10" s="7" customFormat="1" ht="18" customHeight="1">
      <c r="B198" s="70" t="s">
        <v>120</v>
      </c>
      <c r="C198" s="69"/>
      <c r="D198" s="910" t="s">
        <v>104</v>
      </c>
      <c r="E198" s="911"/>
      <c r="F198" s="911"/>
      <c r="G198" s="69"/>
      <c r="H198" s="891" t="s">
        <v>384</v>
      </c>
      <c r="I198" s="892"/>
      <c r="J198" s="892"/>
    </row>
    <row r="199" spans="3:10" s="7" customFormat="1" ht="15" customHeight="1">
      <c r="C199" s="69"/>
      <c r="D199" s="69"/>
      <c r="E199" s="199"/>
      <c r="F199" s="199"/>
      <c r="G199" s="69"/>
      <c r="H199" s="70"/>
      <c r="I199" s="206"/>
      <c r="J199" s="206"/>
    </row>
    <row r="200" spans="1:24" s="7" customFormat="1" ht="15.75">
      <c r="A200" s="138"/>
      <c r="B200" s="70"/>
      <c r="C200" s="136"/>
      <c r="D200" s="136"/>
      <c r="E200" s="136"/>
      <c r="F200" s="136"/>
      <c r="G200" s="136"/>
      <c r="H200" s="136"/>
      <c r="I200" s="136"/>
      <c r="J200" s="136"/>
      <c r="K200" s="136"/>
      <c r="L200" s="136"/>
      <c r="M200" s="136"/>
      <c r="N200" s="136"/>
      <c r="O200" s="136"/>
      <c r="P200" s="136"/>
      <c r="Q200" s="136"/>
      <c r="R200" s="136"/>
      <c r="S200" s="136"/>
      <c r="T200" s="136"/>
      <c r="U200" s="136"/>
      <c r="V200" s="136"/>
      <c r="W200" s="136"/>
      <c r="X200" s="136"/>
    </row>
    <row r="201" spans="1:24" s="7" customFormat="1" ht="15.75">
      <c r="A201" s="138"/>
      <c r="B201" s="136"/>
      <c r="C201" s="136"/>
      <c r="D201" s="136"/>
      <c r="E201" s="136"/>
      <c r="F201" s="136"/>
      <c r="G201" s="136"/>
      <c r="H201" s="136"/>
      <c r="I201" s="136"/>
      <c r="J201" s="136"/>
      <c r="K201" s="136"/>
      <c r="L201" s="136"/>
      <c r="M201" s="136"/>
      <c r="N201" s="140"/>
      <c r="O201" s="140"/>
      <c r="P201" s="140"/>
      <c r="Q201" s="140"/>
      <c r="R201" s="140"/>
      <c r="S201" s="140"/>
      <c r="T201" s="140"/>
      <c r="U201" s="140"/>
      <c r="V201" s="140"/>
      <c r="W201" s="140"/>
      <c r="X201" s="140"/>
    </row>
    <row r="202" ht="22.5">
      <c r="B202" s="139"/>
    </row>
  </sheetData>
  <sheetProtection selectLockedCells="1" selectUnlockedCells="1"/>
  <mergeCells count="71">
    <mergeCell ref="D194:F194"/>
    <mergeCell ref="A1:X1"/>
    <mergeCell ref="N3:P4"/>
    <mergeCell ref="Q3:S4"/>
    <mergeCell ref="T3:V4"/>
    <mergeCell ref="W3:X4"/>
    <mergeCell ref="H194:I194"/>
    <mergeCell ref="N179:P179"/>
    <mergeCell ref="N180:P180"/>
    <mergeCell ref="A177:M177"/>
    <mergeCell ref="A178:M178"/>
    <mergeCell ref="N2:X2"/>
    <mergeCell ref="H198:J198"/>
    <mergeCell ref="A180:M180"/>
    <mergeCell ref="A181:X181"/>
    <mergeCell ref="T180:V180"/>
    <mergeCell ref="H196:J196"/>
    <mergeCell ref="D198:F198"/>
    <mergeCell ref="D196:F196"/>
    <mergeCell ref="A193:X193"/>
    <mergeCell ref="A192:X192"/>
    <mergeCell ref="J4:L4"/>
    <mergeCell ref="I3:L3"/>
    <mergeCell ref="G2:G7"/>
    <mergeCell ref="H2:M2"/>
    <mergeCell ref="B2:B7"/>
    <mergeCell ref="I4:I7"/>
    <mergeCell ref="E4:F4"/>
    <mergeCell ref="Y180:Z180"/>
    <mergeCell ref="W179:X179"/>
    <mergeCell ref="T179:V179"/>
    <mergeCell ref="Q179:S179"/>
    <mergeCell ref="Q180:S180"/>
    <mergeCell ref="A174:M174"/>
    <mergeCell ref="A173:F173"/>
    <mergeCell ref="A176:M176"/>
    <mergeCell ref="A175:M175"/>
    <mergeCell ref="W180:X180"/>
    <mergeCell ref="A179:M179"/>
    <mergeCell ref="AK10:AM14"/>
    <mergeCell ref="A10:X10"/>
    <mergeCell ref="AE10:AG14"/>
    <mergeCell ref="AH10:AJ14"/>
    <mergeCell ref="A92:F92"/>
    <mergeCell ref="E5:E7"/>
    <mergeCell ref="AB10:AD14"/>
    <mergeCell ref="A89:X89"/>
    <mergeCell ref="A84:X84"/>
    <mergeCell ref="A31:F31"/>
    <mergeCell ref="A9:X9"/>
    <mergeCell ref="K5:K7"/>
    <mergeCell ref="A32:X32"/>
    <mergeCell ref="A118:F118"/>
    <mergeCell ref="A171:F171"/>
    <mergeCell ref="A172:F172"/>
    <mergeCell ref="A83:F83"/>
    <mergeCell ref="A94:X94"/>
    <mergeCell ref="A119:X119"/>
    <mergeCell ref="A88:F88"/>
    <mergeCell ref="A91:F91"/>
    <mergeCell ref="A93:X93"/>
    <mergeCell ref="A2:A7"/>
    <mergeCell ref="C4:C7"/>
    <mergeCell ref="N6:X6"/>
    <mergeCell ref="L5:L7"/>
    <mergeCell ref="J5:J7"/>
    <mergeCell ref="H3:H7"/>
    <mergeCell ref="F5:F7"/>
    <mergeCell ref="D4:D7"/>
    <mergeCell ref="M3:M7"/>
    <mergeCell ref="C2:F3"/>
  </mergeCells>
  <printOptions horizontalCentered="1"/>
  <pageMargins left="0.3937007874015748" right="0.3937007874015748" top="0.5905511811023623" bottom="0.3937007874015748" header="0" footer="0"/>
  <pageSetup fitToHeight="11" horizontalDpi="600" verticalDpi="600" orientation="landscape" paperSize="9" scale="64" r:id="rId1"/>
  <rowBreaks count="5" manualBreakCount="5">
    <brk id="31" max="23" man="1"/>
    <brk id="66" max="23" man="1"/>
    <brk id="109" max="23" man="1"/>
    <brk id="143" max="23" man="1"/>
    <brk id="167" max="23" man="1"/>
  </rowBreaks>
  <ignoredErrors>
    <ignoredError sqref="A12:A14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3306</dc:creator>
  <cp:keywords/>
  <dc:description/>
  <cp:lastModifiedBy>Андрей</cp:lastModifiedBy>
  <cp:lastPrinted>2021-04-27T10:10:32Z</cp:lastPrinted>
  <dcterms:created xsi:type="dcterms:W3CDTF">2011-02-06T10:49:14Z</dcterms:created>
  <dcterms:modified xsi:type="dcterms:W3CDTF">2021-11-03T08:23:53Z</dcterms:modified>
  <cp:category/>
  <cp:version/>
  <cp:contentType/>
  <cp:contentStatus/>
</cp:coreProperties>
</file>